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D6F" lockStructure="1"/>
  <bookViews>
    <workbookView xWindow="405" yWindow="150" windowWidth="13095" windowHeight="12165" tabRatio="614"/>
  </bookViews>
  <sheets>
    <sheet name="Introduction" sheetId="4" r:id="rId1"/>
    <sheet name="Liability Calculator" sheetId="2" r:id="rId2"/>
    <sheet name="Relief Self-Assessment" sheetId="5" r:id="rId3"/>
    <sheet name="Charging Schedule" sheetId="3" state="hidden" r:id="rId4"/>
    <sheet name="Charging Calculations" sheetId="1" state="hidden" r:id="rId5"/>
  </sheets>
  <definedNames>
    <definedName name="Options">'Charging Schedule'!$C$27:$C$28</definedName>
    <definedName name="_xlnm.Print_Area" localSheetId="1">'Liability Calculator'!$A$1:$M$68</definedName>
    <definedName name="_xlnm.Print_Area" localSheetId="2">'Relief Self-Assessment'!$A$1:$L$77</definedName>
    <definedName name="ResidentialZones">'Charging Schedule'!$B$27:$B$31</definedName>
  </definedNames>
  <calcPr calcId="145621"/>
</workbook>
</file>

<file path=xl/calcChain.xml><?xml version="1.0" encoding="utf-8"?>
<calcChain xmlns="http://schemas.openxmlformats.org/spreadsheetml/2006/main">
  <c r="D53" i="5" l="1"/>
  <c r="D62" i="2" s="1"/>
  <c r="B37" i="1" l="1"/>
  <c r="B38" i="1"/>
  <c r="D74" i="5"/>
  <c r="B9" i="1" l="1"/>
  <c r="K28" i="1" l="1"/>
  <c r="H28" i="1"/>
  <c r="E28" i="1"/>
  <c r="B28" i="1"/>
  <c r="H22" i="1"/>
  <c r="E22" i="1"/>
  <c r="B22" i="1"/>
  <c r="E16" i="1"/>
  <c r="B16" i="1"/>
  <c r="H32" i="2"/>
  <c r="B10" i="1" s="1"/>
  <c r="I32" i="2"/>
  <c r="I23" i="2" s="1"/>
  <c r="I24" i="2" s="1"/>
  <c r="K29" i="1"/>
  <c r="I54" i="2" l="1"/>
  <c r="D25" i="5"/>
  <c r="D60" i="2" l="1"/>
  <c r="D31" i="2" s="1"/>
  <c r="D42" i="5"/>
  <c r="D61" i="2" s="1"/>
  <c r="D63" i="2"/>
  <c r="H29" i="1" l="1"/>
  <c r="E29" i="1"/>
  <c r="B29" i="1"/>
  <c r="H23" i="1"/>
  <c r="E23" i="1"/>
  <c r="B23" i="1"/>
  <c r="B6" i="1"/>
  <c r="E17" i="1"/>
  <c r="B17" i="1"/>
  <c r="B11" i="1" l="1"/>
  <c r="D57" i="2" l="1"/>
  <c r="B5" i="1"/>
  <c r="D58" i="2" l="1"/>
  <c r="B39" i="1"/>
  <c r="B40" i="1" s="1"/>
  <c r="E30" i="1"/>
  <c r="E31" i="1" s="1"/>
  <c r="H30" i="1"/>
  <c r="H31" i="1" s="1"/>
  <c r="K30" i="1"/>
  <c r="E24" i="1"/>
  <c r="E25" i="1" s="1"/>
  <c r="B24" i="1"/>
  <c r="B25" i="1" s="1"/>
  <c r="B12" i="1"/>
  <c r="B13" i="1" s="1"/>
  <c r="B30" i="1"/>
  <c r="B31" i="1" s="1"/>
  <c r="H24" i="1"/>
  <c r="E18" i="1"/>
  <c r="E19" i="1" s="1"/>
  <c r="B18" i="1"/>
  <c r="B19" i="1" s="1"/>
  <c r="K31" i="1" l="1"/>
  <c r="H25" i="1"/>
  <c r="B33" i="1" s="1"/>
  <c r="I56" i="2" s="1"/>
  <c r="I60" i="2" l="1"/>
  <c r="I65" i="2" l="1"/>
  <c r="B42" i="1"/>
</calcChain>
</file>

<file path=xl/comments1.xml><?xml version="1.0" encoding="utf-8"?>
<comments xmlns="http://schemas.openxmlformats.org/spreadsheetml/2006/main">
  <authors>
    <author>Billy Clements</author>
  </authors>
  <commentList>
    <comment ref="I22" authorId="0">
      <text>
        <r>
          <rPr>
            <b/>
            <sz val="14"/>
            <color indexed="81"/>
            <rFont val="Arial"/>
            <family val="2"/>
          </rPr>
          <t>NOTE:</t>
        </r>
        <r>
          <rPr>
            <sz val="14"/>
            <color indexed="81"/>
            <rFont val="Arial"/>
            <family val="2"/>
          </rPr>
          <t xml:space="preserve">
This should be the total in-use floorspace which will be demolished for the whole development.
</t>
        </r>
        <r>
          <rPr>
            <b/>
            <sz val="14"/>
            <color indexed="81"/>
            <rFont val="Arial"/>
            <family val="2"/>
          </rPr>
          <t>"In-use" is defined as a building of which at least part has been in lawful use for a period of at least 6 months in the three years prior to the day which planning permission is granted.</t>
        </r>
        <r>
          <rPr>
            <sz val="9"/>
            <color indexed="81"/>
            <rFont val="Tahoma"/>
            <family val="2"/>
          </rPr>
          <t xml:space="preserve">
</t>
        </r>
      </text>
    </comment>
    <comment ref="H28" authorId="0">
      <text>
        <r>
          <rPr>
            <b/>
            <sz val="14"/>
            <color indexed="81"/>
            <rFont val="Arial"/>
            <family val="2"/>
          </rPr>
          <t xml:space="preserve">NOTE:
</t>
        </r>
        <r>
          <rPr>
            <sz val="14"/>
            <color indexed="81"/>
            <rFont val="Arial"/>
            <family val="2"/>
          </rPr>
          <t>This should be the total floorspace for the particular use, whether created through new build, conversion/change  of "in-use" floorspace or conversion/change of use of non "in-use" floorspace.</t>
        </r>
      </text>
    </comment>
    <comment ref="I28" authorId="0">
      <text>
        <r>
          <rPr>
            <b/>
            <sz val="14"/>
            <color indexed="81"/>
            <rFont val="Arial"/>
            <family val="2"/>
          </rPr>
          <t xml:space="preserve">NOTE:
</t>
        </r>
        <r>
          <rPr>
            <sz val="14"/>
            <color indexed="81"/>
            <rFont val="Arial"/>
            <family val="2"/>
          </rPr>
          <t xml:space="preserve">This should be the floorspace for the particular use, which is created through the conversion/change  of "in-use" floorspace </t>
        </r>
        <r>
          <rPr>
            <u/>
            <sz val="14"/>
            <color indexed="81"/>
            <rFont val="Arial"/>
            <family val="2"/>
          </rPr>
          <t>ONLY</t>
        </r>
        <r>
          <rPr>
            <sz val="14"/>
            <color indexed="81"/>
            <rFont val="Arial"/>
            <family val="2"/>
          </rPr>
          <t xml:space="preserve">.
</t>
        </r>
        <r>
          <rPr>
            <b/>
            <sz val="14"/>
            <color indexed="81"/>
            <rFont val="Arial"/>
            <family val="2"/>
          </rPr>
          <t>"In-use" is defined as a building of which at least part has been in lawful use for a period of at least 6 months in the three years prior to the day which planning permission is granted.</t>
        </r>
      </text>
    </comment>
  </commentList>
</comments>
</file>

<file path=xl/sharedStrings.xml><?xml version="1.0" encoding="utf-8"?>
<sst xmlns="http://schemas.openxmlformats.org/spreadsheetml/2006/main" count="169" uniqueCount="112">
  <si>
    <t>Residential</t>
  </si>
  <si>
    <t>Retail</t>
  </si>
  <si>
    <t>A</t>
  </si>
  <si>
    <t>Payable</t>
  </si>
  <si>
    <t>Total Payable</t>
  </si>
  <si>
    <t>Hotels (C1)</t>
  </si>
  <si>
    <t>Community &amp; Leisure (D1/D2)</t>
  </si>
  <si>
    <t>Rate (£/sqm)</t>
  </si>
  <si>
    <t>B1(a)</t>
  </si>
  <si>
    <t>B1(b)/B1(c )/B2</t>
  </si>
  <si>
    <t>B8</t>
  </si>
  <si>
    <t>Residential Institutions (C2)</t>
  </si>
  <si>
    <t>Other</t>
  </si>
  <si>
    <t>All other uses</t>
  </si>
  <si>
    <t>Total</t>
  </si>
  <si>
    <t>Subtotal Payable</t>
  </si>
  <si>
    <t>CIL Liabilities</t>
  </si>
  <si>
    <t>Reliefs</t>
  </si>
  <si>
    <t>Social Housing Relief</t>
  </si>
  <si>
    <t>Subtotal Relief</t>
  </si>
  <si>
    <t>BCIS Index when set</t>
  </si>
  <si>
    <t>BCIS Index @ PP grant</t>
  </si>
  <si>
    <t>Development Type</t>
  </si>
  <si>
    <t>All other retail</t>
  </si>
  <si>
    <t>Industrial</t>
  </si>
  <si>
    <t>Warehouse</t>
  </si>
  <si>
    <t>Office</t>
  </si>
  <si>
    <t>Hotel</t>
  </si>
  <si>
    <t>Offices</t>
  </si>
  <si>
    <t>Warehouse/Distribution</t>
  </si>
  <si>
    <t>Residential (C2)</t>
  </si>
  <si>
    <t>Community &amp; Leisure</t>
  </si>
  <si>
    <t>Business</t>
  </si>
  <si>
    <t>Site Name</t>
  </si>
  <si>
    <t>Site Address</t>
  </si>
  <si>
    <t>Planning Application Reference (if relevant)</t>
  </si>
  <si>
    <t>Existing Development</t>
  </si>
  <si>
    <t>Please state other uses</t>
  </si>
  <si>
    <t>Indicative CIL Calculator</t>
  </si>
  <si>
    <t>Reigate &amp; Banstead BC Community Infrastructure Levy</t>
  </si>
  <si>
    <t>Proposed Development</t>
  </si>
  <si>
    <t>Private Open Market</t>
  </si>
  <si>
    <t>Site Information</t>
  </si>
  <si>
    <t>Back to Introduction</t>
  </si>
  <si>
    <t>Convenience</t>
  </si>
  <si>
    <t>Residential Zones</t>
  </si>
  <si>
    <t>Charge Zone 1</t>
  </si>
  <si>
    <t>Charge Zone 2</t>
  </si>
  <si>
    <t>Charge Zone 3</t>
  </si>
  <si>
    <t>Charge Zone 4</t>
  </si>
  <si>
    <t>Charge Zone 5</t>
  </si>
  <si>
    <t>Residential - Charge Zone 1</t>
  </si>
  <si>
    <t>Residential - Charge Zone 2</t>
  </si>
  <si>
    <t>Residential - Charge Zone 3</t>
  </si>
  <si>
    <t>Residential - Charge Zone 4</t>
  </si>
  <si>
    <t>Residential - Charge Zone 5</t>
  </si>
  <si>
    <t>Applicable CIL Charge</t>
  </si>
  <si>
    <t>Retail development predominantly convenience</t>
  </si>
  <si>
    <t>Residential Charging Zone (please select)</t>
  </si>
  <si>
    <t>Gr</t>
  </si>
  <si>
    <t>Kr</t>
  </si>
  <si>
    <t>GIA Chargeable Development - G</t>
  </si>
  <si>
    <t>Total Existing Development</t>
  </si>
  <si>
    <t>Predominantly Convenience</t>
  </si>
  <si>
    <t>E</t>
  </si>
  <si>
    <t>G</t>
  </si>
  <si>
    <t>Residentiial (C3)</t>
  </si>
  <si>
    <t>Qr</t>
  </si>
  <si>
    <t>KQr</t>
  </si>
  <si>
    <t>Total proposed (Gr)</t>
  </si>
  <si>
    <t>Affordable/Social Housing</t>
  </si>
  <si>
    <t>Charitable Exemption</t>
  </si>
  <si>
    <t>Does the development comprise one or more new separate dwellings?</t>
  </si>
  <si>
    <t>Options</t>
  </si>
  <si>
    <t>Yes</t>
  </si>
  <si>
    <t>No</t>
  </si>
  <si>
    <t>Indicative Net CIL Liability</t>
  </si>
  <si>
    <t>Indicative CIL Chargeable Amount</t>
  </si>
  <si>
    <t>In order for any dwellings and floorspace on a development to qualify for Social Housing Relief, at least 1 one of the following conditions must be met:</t>
  </si>
  <si>
    <t>Indicative CIL Calculator - Reliefs</t>
  </si>
  <si>
    <r>
      <t>Condition 1:</t>
    </r>
    <r>
      <rPr>
        <sz val="11"/>
        <color theme="4"/>
        <rFont val="Arial"/>
        <family val="2"/>
      </rPr>
      <t xml:space="preserve"> The dwelling is let by a local housing authority on one of the following:
• A demoted tenancy;
• An introductory tenancy;
• A secure tenancy;
• An arrangement that would be a secure tenancy but for paragraph 4ZA or 12 of Schedule 1 of the Housing Act 1985</t>
    </r>
  </si>
  <si>
    <r>
      <t>Condition 2:</t>
    </r>
    <r>
      <rPr>
        <sz val="11"/>
        <color theme="4"/>
        <rFont val="Arial"/>
        <family val="2"/>
      </rPr>
      <t xml:space="preserve"> All of the following criteria are met:
</t>
    </r>
    <r>
      <rPr>
        <sz val="11"/>
        <color theme="4"/>
        <rFont val="Calibri"/>
        <family val="2"/>
      </rPr>
      <t>•</t>
    </r>
    <r>
      <rPr>
        <sz val="6.05"/>
        <color theme="4"/>
        <rFont val="Arial"/>
        <family val="2"/>
      </rPr>
      <t xml:space="preserve"> </t>
    </r>
    <r>
      <rPr>
        <sz val="11"/>
        <color theme="4"/>
        <rFont val="Arial"/>
        <family val="2"/>
      </rPr>
      <t>The dwelling</t>
    </r>
    <r>
      <rPr>
        <b/>
        <u/>
        <sz val="11"/>
        <color theme="4"/>
        <rFont val="Arial"/>
        <family val="2"/>
      </rPr>
      <t xml:space="preserve"> is occupied in accordance with shared ownership arrangements</t>
    </r>
    <r>
      <rPr>
        <sz val="11"/>
        <color theme="4"/>
        <rFont val="Arial"/>
        <family val="2"/>
      </rPr>
      <t xml:space="preserve"> witin the meaning of s70(4)
• The percentage of the </t>
    </r>
    <r>
      <rPr>
        <b/>
        <u/>
        <sz val="11"/>
        <color theme="4"/>
        <rFont val="Arial"/>
        <family val="2"/>
      </rPr>
      <t>value of the dwelling paid as a premium</t>
    </r>
    <r>
      <rPr>
        <sz val="11"/>
        <color theme="4"/>
        <rFont val="Arial"/>
        <family val="2"/>
      </rPr>
      <t xml:space="preserve"> on the day on which the lease is granted under the shared ownership arrangement </t>
    </r>
    <r>
      <rPr>
        <b/>
        <u/>
        <sz val="11"/>
        <color theme="4"/>
        <rFont val="Arial"/>
        <family val="2"/>
      </rPr>
      <t>does not exceed 75% of the market value</t>
    </r>
    <r>
      <rPr>
        <sz val="11"/>
        <color theme="4"/>
        <rFont val="Arial"/>
        <family val="2"/>
      </rPr>
      <t xml:space="preserve"> (where the market value at any time is the price which the dwelling might reasonably be expected to fetch if sold on the open market
• On the day which a lease is granted under the shared ownership arrangements, the </t>
    </r>
    <r>
      <rPr>
        <b/>
        <u/>
        <sz val="11"/>
        <color theme="4"/>
        <rFont val="Arial"/>
        <family val="2"/>
      </rPr>
      <t>annual rent payable is not more than 3% of the value of the unsold interest</t>
    </r>
    <r>
      <rPr>
        <sz val="11"/>
        <color theme="4"/>
        <rFont val="Arial"/>
        <family val="2"/>
      </rPr>
      <t xml:space="preserve">
• In any given year the annual rent payable </t>
    </r>
    <r>
      <rPr>
        <b/>
        <u/>
        <sz val="11"/>
        <color theme="4"/>
        <rFont val="Arial"/>
        <family val="2"/>
      </rPr>
      <t>does not increase by more than the percentage increase in the retail prices index</t>
    </r>
    <r>
      <rPr>
        <sz val="11"/>
        <color theme="4"/>
        <rFont val="Arial"/>
        <family val="2"/>
      </rPr>
      <t xml:space="preserve"> for the year to September immediately preceding the anniversary of the day on which the lease was granted </t>
    </r>
    <r>
      <rPr>
        <b/>
        <u/>
        <sz val="11"/>
        <color theme="4"/>
        <rFont val="Arial"/>
        <family val="2"/>
      </rPr>
      <t>plus 0.5%</t>
    </r>
  </si>
  <si>
    <r>
      <t xml:space="preserve">Condition 3: </t>
    </r>
    <r>
      <rPr>
        <sz val="11"/>
        <color theme="4"/>
        <rFont val="Arial"/>
        <family val="2"/>
      </rPr>
      <t>All of the following criteria are met:
• The dwelling</t>
    </r>
    <r>
      <rPr>
        <b/>
        <sz val="11"/>
        <color theme="4"/>
        <rFont val="Arial"/>
        <family val="2"/>
      </rPr>
      <t xml:space="preserve"> </t>
    </r>
    <r>
      <rPr>
        <b/>
        <u/>
        <sz val="11"/>
        <color theme="4"/>
        <rFont val="Arial"/>
        <family val="2"/>
      </rPr>
      <t>is let by a private registered provider of social housing</t>
    </r>
    <r>
      <rPr>
        <sz val="11"/>
        <color theme="4"/>
        <rFont val="Arial"/>
        <family val="2"/>
      </rPr>
      <t xml:space="preserve"> on one of the following:
-- an assured tenancy (including an assured shorthold tenancy)
-- an assured agricultural occupancy
-- an arrangement that would be an assured tenancy or an assured agricultural occupancy but for paragraph 12(1)(h) or 12ZA of Schedule 1 of the Housing Act 1988(c)
-- a demoted tenancy; 
• One of the below criteria is met:
-- the rent </t>
    </r>
    <r>
      <rPr>
        <b/>
        <u/>
        <sz val="11"/>
        <color theme="4"/>
        <rFont val="Arial"/>
        <family val="2"/>
      </rPr>
      <t>is</t>
    </r>
    <r>
      <rPr>
        <sz val="11"/>
        <color theme="4"/>
        <rFont val="Arial"/>
        <family val="2"/>
      </rPr>
      <t xml:space="preserve"> subject to the national rent regime and regulated under a standard controlling rents set by the Regulator of Social Housing under S194 of the H&amp;RA 2008
-- the rent</t>
    </r>
    <r>
      <rPr>
        <b/>
        <sz val="11"/>
        <color theme="4"/>
        <rFont val="Arial"/>
        <family val="2"/>
      </rPr>
      <t xml:space="preserve"> </t>
    </r>
    <r>
      <rPr>
        <b/>
        <u/>
        <sz val="11"/>
        <color theme="4"/>
        <rFont val="Arial"/>
        <family val="2"/>
      </rPr>
      <t>is not</t>
    </r>
    <r>
      <rPr>
        <sz val="11"/>
        <color theme="4"/>
        <rFont val="Arial"/>
        <family val="2"/>
      </rPr>
      <t xml:space="preserve"> subject to the national rent regime, not regulated under a standard controlling rents set by the Regulator of Social Housing under S194 of the H&amp;RA 2008 </t>
    </r>
    <r>
      <rPr>
        <b/>
        <u/>
        <sz val="11"/>
        <color theme="4"/>
        <rFont val="Arial"/>
        <family val="2"/>
      </rPr>
      <t xml:space="preserve">but is no more than 80% of market rent
</t>
    </r>
    <r>
      <rPr>
        <sz val="11"/>
        <color theme="4"/>
        <rFont val="Arial"/>
        <family val="2"/>
      </rPr>
      <t xml:space="preserve">-- the rent </t>
    </r>
    <r>
      <rPr>
        <b/>
        <u/>
        <sz val="11"/>
        <color theme="4"/>
        <rFont val="Arial"/>
        <family val="2"/>
      </rPr>
      <t>is not</t>
    </r>
    <r>
      <rPr>
        <sz val="11"/>
        <color theme="4"/>
        <rFont val="Arial"/>
        <family val="2"/>
      </rPr>
      <t xml:space="preserve"> subject to the national rent regime </t>
    </r>
    <r>
      <rPr>
        <b/>
        <u/>
        <sz val="11"/>
        <color theme="4"/>
        <rFont val="Arial"/>
        <family val="2"/>
      </rPr>
      <t xml:space="preserve">but is </t>
    </r>
    <r>
      <rPr>
        <sz val="11"/>
        <color theme="4"/>
        <rFont val="Arial"/>
        <family val="2"/>
      </rPr>
      <t xml:space="preserve">regulated under a standard controlling rents set by the Regulator of Social Housing under S194 of the H&amp;RA 2008 </t>
    </r>
    <r>
      <rPr>
        <b/>
        <u/>
        <sz val="11"/>
        <color theme="4"/>
        <rFont val="Arial"/>
        <family val="2"/>
      </rPr>
      <t xml:space="preserve">which requires the initial rent to be no more than 80% of the market rent </t>
    </r>
    <r>
      <rPr>
        <sz val="11"/>
        <color theme="4"/>
        <rFont val="Arial"/>
        <family val="2"/>
      </rPr>
      <t>of the property (including service charges)</t>
    </r>
  </si>
  <si>
    <r>
      <t xml:space="preserve">Condition 5: </t>
    </r>
    <r>
      <rPr>
        <sz val="11"/>
        <color theme="4"/>
        <rFont val="Arial"/>
        <family val="2"/>
      </rPr>
      <t>All of the following criteria are met:
• The dwelling</t>
    </r>
    <r>
      <rPr>
        <b/>
        <sz val="11"/>
        <color theme="4"/>
        <rFont val="Arial"/>
        <family val="2"/>
      </rPr>
      <t xml:space="preserve"> </t>
    </r>
    <r>
      <rPr>
        <b/>
        <u/>
        <sz val="11"/>
        <color theme="4"/>
        <rFont val="Arial"/>
        <family val="2"/>
      </rPr>
      <t>is let by a person who is not a local housing authority, a private registered provider of social housing or a registered social landlord</t>
    </r>
    <r>
      <rPr>
        <sz val="11"/>
        <color theme="4"/>
        <rFont val="Arial"/>
        <family val="2"/>
      </rPr>
      <t xml:space="preserve"> on one of the following:
-- an assured tenancy (including an assured shorthold tenancy)
-- an assured agricultural occupancy
-- an arrangement that would be an assured tenancy or an assured agricultural occupancy but for paragraph 12(1)(h) or 12ZA of Schedule 1 of the Housing Act 1988(c)
-- a demoted tenancy; 
• The following crtieria are met:
-- the dwelling is let to a person whose needs are not adequately served by the commercial housing market; and
-- the</t>
    </r>
    <r>
      <rPr>
        <u/>
        <sz val="11"/>
        <color theme="4"/>
        <rFont val="Arial"/>
        <family val="2"/>
      </rPr>
      <t xml:space="preserve"> </t>
    </r>
    <r>
      <rPr>
        <b/>
        <u/>
        <sz val="11"/>
        <color theme="4"/>
        <rFont val="Arial"/>
        <family val="2"/>
      </rPr>
      <t>rent is no more than 80% of market rent</t>
    </r>
    <r>
      <rPr>
        <b/>
        <sz val="11"/>
        <color theme="4"/>
        <rFont val="Arial"/>
        <family val="2"/>
      </rPr>
      <t xml:space="preserve"> </t>
    </r>
    <r>
      <rPr>
        <sz val="11"/>
        <color theme="4"/>
        <rFont val="Arial"/>
        <family val="2"/>
      </rPr>
      <t>(including service charges</t>
    </r>
    <r>
      <rPr>
        <b/>
        <u/>
        <sz val="11"/>
        <color theme="4"/>
        <rFont val="Arial"/>
        <family val="2"/>
      </rPr>
      <t xml:space="preserve">
</t>
    </r>
    <r>
      <rPr>
        <sz val="11"/>
        <color theme="4"/>
        <rFont val="Arial"/>
        <family val="2"/>
      </rPr>
      <t>-- a planning obligation under s106 of the TCPA 1990 designed to ensure compliance with the aove criteria has been entered into in respect of the planning permission which permits the chargeable development.</t>
    </r>
  </si>
  <si>
    <t>Self-Build Exemption</t>
  </si>
  <si>
    <t>Residential Annex or Residential Extension Exemption</t>
  </si>
  <si>
    <t>Please answer the following questions to establish whether charitable exemption may be available for the development, or part thereof:</t>
  </si>
  <si>
    <t>Please answer the following questions to establish whether exemption for residential annexes or residential extensions may be available for the development:</t>
  </si>
  <si>
    <t>Self-build exemption may be available for the development if the following applies:</t>
  </si>
  <si>
    <r>
      <t xml:space="preserve">Does the development comprise a </t>
    </r>
    <r>
      <rPr>
        <b/>
        <u/>
        <sz val="11"/>
        <color theme="4"/>
        <rFont val="Arial"/>
        <family val="2"/>
      </rPr>
      <t>dwelling built/commissioned by a person</t>
    </r>
    <r>
      <rPr>
        <sz val="11"/>
        <color theme="4"/>
        <rFont val="Arial"/>
        <family val="2"/>
      </rPr>
      <t xml:space="preserve"> and </t>
    </r>
    <r>
      <rPr>
        <b/>
        <u/>
        <sz val="11"/>
        <color theme="4"/>
        <rFont val="Arial"/>
        <family val="2"/>
      </rPr>
      <t>occupied by the same person as their sole or main residence for at least 3 years</t>
    </r>
    <r>
      <rPr>
        <sz val="11"/>
        <color theme="4"/>
        <rFont val="Arial"/>
        <family val="2"/>
      </rPr>
      <t>?</t>
    </r>
  </si>
  <si>
    <r>
      <t xml:space="preserve">Will the chargeable development be </t>
    </r>
    <r>
      <rPr>
        <b/>
        <u/>
        <sz val="11"/>
        <color theme="4"/>
        <rFont val="Arial"/>
        <family val="2"/>
      </rPr>
      <t>used wholly or mainly for charitable purposes</t>
    </r>
    <r>
      <rPr>
        <sz val="11"/>
        <color theme="4"/>
        <rFont val="Arial"/>
        <family val="2"/>
      </rPr>
      <t>?</t>
    </r>
  </si>
  <si>
    <r>
      <t>Will the chargeable development be</t>
    </r>
    <r>
      <rPr>
        <b/>
        <u/>
        <sz val="11"/>
        <color theme="4"/>
        <rFont val="Arial"/>
        <family val="2"/>
      </rPr>
      <t xml:space="preserve"> 100% occupied by, or wholly under the control of a charitable institution</t>
    </r>
    <r>
      <rPr>
        <sz val="11"/>
        <color theme="4"/>
        <rFont val="Arial"/>
        <family val="2"/>
      </rPr>
      <t>?</t>
    </r>
  </si>
  <si>
    <r>
      <t>Is any material interest</t>
    </r>
    <r>
      <rPr>
        <b/>
        <u/>
        <sz val="11"/>
        <color theme="4"/>
        <rFont val="Arial"/>
        <family val="2"/>
      </rPr>
      <t xml:space="preserve"> jointly owned by with a non-charitable institution</t>
    </r>
    <r>
      <rPr>
        <sz val="11"/>
        <color theme="4"/>
        <rFont val="Arial"/>
        <family val="2"/>
      </rPr>
      <t xml:space="preserve"> or are there </t>
    </r>
    <r>
      <rPr>
        <b/>
        <u/>
        <sz val="11"/>
        <color theme="4"/>
        <rFont val="Arial"/>
        <family val="2"/>
      </rPr>
      <t>any other owner(s) of material interests in the land who are non-charitable organisations</t>
    </r>
    <r>
      <rPr>
        <sz val="11"/>
        <color theme="4"/>
        <rFont val="Arial"/>
        <family val="2"/>
      </rPr>
      <t>?</t>
    </r>
  </si>
  <si>
    <r>
      <t xml:space="preserve">Would exemption of liability for that interest </t>
    </r>
    <r>
      <rPr>
        <b/>
        <u/>
        <sz val="11"/>
        <color theme="4"/>
        <rFont val="Arial"/>
        <family val="2"/>
      </rPr>
      <t>constitute State Aid</t>
    </r>
    <r>
      <rPr>
        <sz val="11"/>
        <color theme="4"/>
        <rFont val="Arial"/>
        <family val="2"/>
      </rPr>
      <t>?</t>
    </r>
  </si>
  <si>
    <r>
      <t xml:space="preserve">Is the development </t>
    </r>
    <r>
      <rPr>
        <b/>
        <u/>
        <sz val="11"/>
        <color theme="4"/>
        <rFont val="Arial"/>
        <family val="2"/>
      </rPr>
      <t>wholly within the curtilage of an existing main dwelling</t>
    </r>
    <r>
      <rPr>
        <sz val="11"/>
        <color theme="4"/>
        <rFont val="Arial"/>
        <family val="2"/>
      </rPr>
      <t>?</t>
    </r>
  </si>
  <si>
    <r>
      <t xml:space="preserve">Does the charitable institution have </t>
    </r>
    <r>
      <rPr>
        <b/>
        <u/>
        <sz val="11"/>
        <color theme="4"/>
        <rFont val="Arial"/>
        <family val="2"/>
      </rPr>
      <t>a material interest in the land</t>
    </r>
    <r>
      <rPr>
        <sz val="11"/>
        <color theme="4"/>
        <rFont val="Arial"/>
        <family val="2"/>
      </rPr>
      <t>?</t>
    </r>
  </si>
  <si>
    <r>
      <t xml:space="preserve">Is the development </t>
    </r>
    <r>
      <rPr>
        <b/>
        <u/>
        <sz val="11"/>
        <color theme="4"/>
        <rFont val="Arial"/>
        <family val="2"/>
      </rPr>
      <t>an enlargement of an existing main dwelling</t>
    </r>
    <r>
      <rPr>
        <u/>
        <sz val="11"/>
        <color theme="4"/>
        <rFont val="Arial"/>
        <family val="2"/>
      </rPr>
      <t>?</t>
    </r>
  </si>
  <si>
    <r>
      <t>Will the</t>
    </r>
    <r>
      <rPr>
        <b/>
        <sz val="11"/>
        <color theme="4"/>
        <rFont val="Arial"/>
        <family val="2"/>
      </rPr>
      <t xml:space="preserve"> </t>
    </r>
    <r>
      <rPr>
        <b/>
        <u/>
        <sz val="11"/>
        <color theme="4"/>
        <rFont val="Arial"/>
        <family val="2"/>
      </rPr>
      <t>main dwelling continue to be used a single dwellinghouse</t>
    </r>
    <r>
      <rPr>
        <sz val="11"/>
        <color theme="4"/>
        <rFont val="Arial"/>
        <family val="2"/>
      </rPr>
      <t xml:space="preserve"> for a period of three years from completion?</t>
    </r>
  </si>
  <si>
    <r>
      <t xml:space="preserve">Is the </t>
    </r>
    <r>
      <rPr>
        <b/>
        <u/>
        <sz val="11"/>
        <color theme="4"/>
        <rFont val="Arial"/>
        <family val="2"/>
      </rPr>
      <t>annex intended to be let, or sold separately to, the main dwelling</t>
    </r>
    <r>
      <rPr>
        <sz val="11"/>
        <color theme="4"/>
        <rFont val="Arial"/>
        <family val="2"/>
      </rPr>
      <t xml:space="preserve"> within three years from completion?</t>
    </r>
  </si>
  <si>
    <t>Other indicative reliefs &amp; exemptions</t>
  </si>
  <si>
    <r>
      <t xml:space="preserve">Would exemption of liability for that interest </t>
    </r>
    <r>
      <rPr>
        <b/>
        <u/>
        <sz val="11"/>
        <color theme="4"/>
        <rFont val="Arial"/>
        <family val="2"/>
      </rPr>
      <t>constitute notifiable State Aid</t>
    </r>
    <r>
      <rPr>
        <sz val="11"/>
        <color theme="4"/>
        <rFont val="Arial"/>
        <family val="2"/>
      </rPr>
      <t>?</t>
    </r>
  </si>
  <si>
    <r>
      <t xml:space="preserve">Does the person have a </t>
    </r>
    <r>
      <rPr>
        <b/>
        <u/>
        <sz val="11"/>
        <color theme="4"/>
        <rFont val="Arial"/>
        <family val="2"/>
      </rPr>
      <t>material interest in the land</t>
    </r>
    <r>
      <rPr>
        <sz val="11"/>
        <color theme="4"/>
        <rFont val="Arial"/>
        <family val="2"/>
      </rPr>
      <t>?</t>
    </r>
  </si>
  <si>
    <r>
      <t xml:space="preserve">Does the development comprise </t>
    </r>
    <r>
      <rPr>
        <b/>
        <u/>
        <sz val="11"/>
        <color theme="4"/>
        <rFont val="Arial"/>
        <family val="2"/>
      </rPr>
      <t>only one new dwelling</t>
    </r>
    <r>
      <rPr>
        <sz val="11"/>
        <color theme="4"/>
        <rFont val="Arial"/>
        <family val="2"/>
      </rPr>
      <t>?</t>
    </r>
  </si>
  <si>
    <t>Go to Relief Self-Assessment</t>
  </si>
  <si>
    <t>Go to Liability Calculator</t>
  </si>
  <si>
    <t>This calculator provides an indicative estimation of the level of CIL which a particular development may be liable for. The charge and any relief calculated is based on the information provided. Formal notification of actual CIL liability will be provided by the Council in the form of a Liability Notice should planning permission be granted. The actual CIL charge may be higher or lower than the estimation provided above and will be subject to indexation at the point of calculation. The availability of relief from CIL on any scheme is subject to formal approval by the Council and it is the responsibility of the applicant to submit a valid claim should the consider their scheme to be eligible. The Relief Self-Assessment does not constitute such a claim.</t>
  </si>
  <si>
    <r>
      <t xml:space="preserve">This calculator provides an </t>
    </r>
    <r>
      <rPr>
        <u/>
        <sz val="11"/>
        <color theme="0"/>
        <rFont val="Arial"/>
        <family val="2"/>
      </rPr>
      <t>indicative</t>
    </r>
    <r>
      <rPr>
        <sz val="11"/>
        <color theme="0"/>
        <rFont val="Arial"/>
        <family val="2"/>
      </rPr>
      <t xml:space="preserve"> estimation of the level of CIL which a particular development may be liable for. The charge and any relief calculated is based on the information provided. Formal notification of actual CIL liability will be provided by the Council in the form of a Liability Notice should planning permission be granted. The actual CIL charge may be higher or lower than the estimation provided above and will be subject to indexation at the point of calculation. The availability of relief from CIL on any scheme is subject to formal approval by the Council and it is the responsibility of the applicant to submit a valid claim should the consider their scheme to be eligible. The Relief Self-Assessment does not constitute such a claim.</t>
    </r>
  </si>
  <si>
    <r>
      <t xml:space="preserve">Of which involves the conversion/change of use of retained </t>
    </r>
    <r>
      <rPr>
        <u/>
        <sz val="11"/>
        <color theme="1"/>
        <rFont val="Arial"/>
        <family val="2"/>
      </rPr>
      <t>in-use</t>
    </r>
    <r>
      <rPr>
        <sz val="11"/>
        <color theme="1"/>
        <rFont val="Arial"/>
        <family val="2"/>
      </rPr>
      <t xml:space="preserve"> buildings (Kr)</t>
    </r>
  </si>
  <si>
    <r>
      <t xml:space="preserve">Existing </t>
    </r>
    <r>
      <rPr>
        <u/>
        <sz val="11"/>
        <color theme="4"/>
        <rFont val="Arial"/>
        <family val="2"/>
      </rPr>
      <t>in-use</t>
    </r>
    <r>
      <rPr>
        <sz val="11"/>
        <color theme="4"/>
        <rFont val="Arial"/>
        <family val="2"/>
      </rPr>
      <t xml:space="preserve"> floorspace to be demolished - E</t>
    </r>
  </si>
  <si>
    <r>
      <t xml:space="preserve">Total existing </t>
    </r>
    <r>
      <rPr>
        <u/>
        <sz val="11"/>
        <color theme="4"/>
        <rFont val="Arial"/>
        <family val="2"/>
      </rPr>
      <t>in-use</t>
    </r>
    <r>
      <rPr>
        <sz val="11"/>
        <color theme="4"/>
        <rFont val="Arial"/>
        <family val="2"/>
      </rPr>
      <t xml:space="preserve"> floorspace to be retained/re-used - Kr</t>
    </r>
  </si>
  <si>
    <r>
      <t xml:space="preserve">About CIL
</t>
    </r>
    <r>
      <rPr>
        <sz val="12"/>
        <rFont val="Arial"/>
        <family val="2"/>
      </rPr>
      <t xml:space="preserve">The Community Infrastructure Levy (CIL) is a charge that local authorities can set on new development in order to raise funds to help pay for the infrastructure, facilities and services needed to support growth such as road improvements, schools and community facilities. The levy is intended to offer a fairness and transparency to local authorities, communities and developers alike, balancing the need to fund infrastructure with the viability of development.
The levy may be payable on development which creates net additional floor space (calculated according to gross internal floorspace), subject to the charges set out in the Council's Charging Schedule. Development where the gross internal area of new build is less than 100 square metres does not pay the levy except where one or more new dwellings (houses or flats) will be created as a result.
In certain circumstances the floorspace of an existing building to be redeveloped can be taken into account in calculating the chargeable amount. Each case is a matter for the collecting authority to judge. Where part of an existing building has been in lawful use for a continuous period of 6 months within the past three years, parts of that building that are to be demolished or retained can be taken into account.
In addition to developments under the size threshold, some other forms of development are also not liable to pay the levy or may be able to claim relief from it. This includes:
- buildings into which people do not normally go
- buildings into which people go only intermittently for the purpose of inspecting or maintaining fixed plant or machinery
- structures which are not buildings, such as pylons and wind turbines,
- specified types of development which local authorities have decided should be subject to a ‘zero’ rate and specified as such in their charging schedules
- vacant buildings brought back into the same use
- exemption for residential annexes and residential extensions and for new houses and flats which are to be built by ‘self builders’ (self-build exemption must be applied for and approved by the Council)
- social housing that meets the relief criteria set out in the Regulations (social housing relief must be applied for and approved by the Council)
- exemption charitable development that meets the criteria set out in the Regulations (charitable relief must be applied for and approved by the Council)
Landowners are ultimately liable for the levy, but anyone involved in a development - such as a housebuilder - may take on the liability to pay. Where no one has assumed liability to pay the levy, the liability will automatically default to the landowners and payment becomes due as soon as development commences.
</t>
    </r>
    <r>
      <rPr>
        <b/>
        <sz val="12"/>
        <rFont val="Arial"/>
        <family val="2"/>
      </rPr>
      <t>How to use</t>
    </r>
    <r>
      <rPr>
        <sz val="12"/>
        <rFont val="Arial"/>
        <family val="2"/>
      </rPr>
      <t xml:space="preserve">
This calculator includes:
- </t>
    </r>
    <r>
      <rPr>
        <i/>
        <sz val="12"/>
        <rFont val="Arial"/>
        <family val="2"/>
      </rPr>
      <t xml:space="preserve">A liablity calculator </t>
    </r>
    <r>
      <rPr>
        <sz val="12"/>
        <rFont val="Arial"/>
        <family val="2"/>
      </rPr>
      <t xml:space="preserve">which allows you to enter details of a proposed development to produce an indicative estimate of the amount of CIL which may be liable.
- </t>
    </r>
    <r>
      <rPr>
        <i/>
        <sz val="12"/>
        <rFont val="Arial"/>
        <family val="2"/>
      </rPr>
      <t xml:space="preserve">A relief self-assessment </t>
    </r>
    <r>
      <rPr>
        <sz val="12"/>
        <rFont val="Arial"/>
        <family val="2"/>
      </rPr>
      <t>which allows you to answer a range of questions/criteria to understand whether relief would be available for a proposed development.</t>
    </r>
    <r>
      <rPr>
        <i/>
        <sz val="12"/>
        <rFont val="Arial"/>
        <family val="2"/>
      </rPr>
      <t xml:space="preserve">
</t>
    </r>
    <r>
      <rPr>
        <b/>
        <sz val="12"/>
        <rFont val="Arial"/>
        <family val="2"/>
      </rPr>
      <t xml:space="preserve">Please note: </t>
    </r>
    <r>
      <rPr>
        <sz val="12"/>
        <rFont val="Arial"/>
        <family val="2"/>
      </rPr>
      <t xml:space="preserve">This calculator provides an </t>
    </r>
    <r>
      <rPr>
        <u/>
        <sz val="12"/>
        <rFont val="Arial"/>
        <family val="2"/>
      </rPr>
      <t>indicative</t>
    </r>
    <r>
      <rPr>
        <sz val="12"/>
        <rFont val="Arial"/>
        <family val="2"/>
      </rPr>
      <t xml:space="preserve"> estimation of the level of CIL which a particular development may be liable for. The charge and any relief calculated is based on the information provided. Formal notification of actual CIL liability will be provided by the Council in the form of a Liability Notice should planning permission be granted. The actual CIL charge may be higher or lower than the estimation provided above and will be subject to indexation at the point of calculation. The availability of relief from CIL on any scheme is subject to formal approval by the Council and it is the responsibility of the applicant to submit a valid claim should the consider their scheme to be eligible. The Relief Self-Assessment does not constitute such a claim.</t>
    </r>
  </si>
  <si>
    <r>
      <t xml:space="preserve">Would any of the dwellings proposed </t>
    </r>
    <r>
      <rPr>
        <b/>
        <u/>
        <sz val="11"/>
        <color theme="4"/>
        <rFont val="Arial"/>
        <family val="2"/>
      </rPr>
      <t>not comply with the condition above</t>
    </r>
    <r>
      <rPr>
        <sz val="11"/>
        <color theme="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</si>
</sst>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0\ &quot;sqm&quot;"/>
    <numFmt numFmtId="166" formatCode="&quot;£&quot;#,##0.00"/>
  </numFmts>
  <fonts count="34" x14ac:knownFonts="1">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b/>
      <sz val="11"/>
      <color theme="4"/>
      <name val="Arial"/>
      <family val="2"/>
    </font>
    <font>
      <sz val="11"/>
      <color theme="1"/>
      <name val="Arial"/>
      <family val="2"/>
    </font>
    <font>
      <sz val="11"/>
      <color theme="4"/>
      <name val="Arial"/>
      <family val="2"/>
    </font>
    <font>
      <sz val="12"/>
      <color theme="0"/>
      <name val="Arial"/>
      <family val="2"/>
    </font>
    <font>
      <i/>
      <sz val="11"/>
      <color theme="4"/>
      <name val="Arial"/>
      <family val="2"/>
    </font>
    <font>
      <b/>
      <sz val="12"/>
      <color theme="4"/>
      <name val="Arial"/>
      <family val="2"/>
    </font>
    <font>
      <sz val="12"/>
      <color theme="1"/>
      <name val="Arial"/>
      <family val="2"/>
    </font>
    <font>
      <b/>
      <sz val="18"/>
      <color theme="0"/>
      <name val="Arial"/>
      <family val="2"/>
    </font>
    <font>
      <sz val="11"/>
      <color theme="0"/>
      <name val="Arial"/>
      <family val="2"/>
    </font>
    <font>
      <b/>
      <sz val="16"/>
      <color theme="4"/>
      <name val="Arial"/>
      <family val="2"/>
    </font>
    <font>
      <b/>
      <sz val="20"/>
      <color theme="0"/>
      <name val="Arial"/>
      <family val="2"/>
    </font>
    <font>
      <u/>
      <sz val="11"/>
      <color theme="0"/>
      <name val="Arial"/>
      <family val="2"/>
    </font>
    <font>
      <b/>
      <sz val="16"/>
      <color theme="0"/>
      <name val="Arial"/>
      <family val="2"/>
    </font>
    <font>
      <u/>
      <sz val="11"/>
      <color theme="10"/>
      <name val="Calibri"/>
      <family val="2"/>
      <scheme val="minor"/>
    </font>
    <font>
      <sz val="12"/>
      <name val="Arial"/>
      <family val="2"/>
    </font>
    <font>
      <b/>
      <sz val="12"/>
      <name val="Arial"/>
      <family val="2"/>
    </font>
    <font>
      <sz val="14"/>
      <color theme="0"/>
      <name val="Arial"/>
      <family val="2"/>
    </font>
    <font>
      <sz val="11"/>
      <color theme="4"/>
      <name val="Calibri"/>
      <family val="2"/>
    </font>
    <font>
      <sz val="6.05"/>
      <color theme="4"/>
      <name val="Arial"/>
      <family val="2"/>
    </font>
    <font>
      <u/>
      <sz val="11"/>
      <color theme="4"/>
      <name val="Arial"/>
      <family val="2"/>
    </font>
    <font>
      <b/>
      <u/>
      <sz val="11"/>
      <color theme="4"/>
      <name val="Arial"/>
      <family val="2"/>
    </font>
    <font>
      <sz val="12"/>
      <color theme="4"/>
      <name val="Arial"/>
      <family val="2"/>
    </font>
    <font>
      <sz val="11"/>
      <color rgb="FFFF0000"/>
      <name val="Arial"/>
      <family val="2"/>
    </font>
    <font>
      <i/>
      <sz val="12"/>
      <name val="Arial"/>
      <family val="2"/>
    </font>
    <font>
      <u/>
      <sz val="12"/>
      <name val="Arial"/>
      <family val="2"/>
    </font>
    <font>
      <u/>
      <sz val="11"/>
      <color theme="1"/>
      <name val="Arial"/>
      <family val="2"/>
    </font>
    <font>
      <sz val="9"/>
      <color indexed="81"/>
      <name val="Tahoma"/>
      <family val="2"/>
    </font>
    <font>
      <b/>
      <sz val="14"/>
      <color indexed="81"/>
      <name val="Arial"/>
      <family val="2"/>
    </font>
    <font>
      <sz val="14"/>
      <color indexed="81"/>
      <name val="Arial"/>
      <family val="2"/>
    </font>
    <font>
      <u/>
      <sz val="14"/>
      <color indexed="81"/>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0"/>
        <bgColor indexed="64"/>
      </patternFill>
    </fill>
    <fill>
      <patternFill patternType="solid">
        <fgColor rgb="FF4F81BD"/>
        <bgColor indexed="64"/>
      </patternFill>
    </fill>
  </fills>
  <borders count="23">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theme="4"/>
      </right>
      <top style="thin">
        <color indexed="64"/>
      </top>
      <bottom style="thin">
        <color indexed="64"/>
      </bottom>
      <diagonal/>
    </border>
    <border>
      <left/>
      <right style="thick">
        <color theme="4"/>
      </right>
      <top style="thin">
        <color indexed="64"/>
      </top>
      <bottom/>
      <diagonal/>
    </border>
    <border>
      <left/>
      <right style="thick">
        <color theme="4"/>
      </right>
      <top/>
      <bottom style="thin">
        <color indexed="64"/>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ck">
        <color theme="4"/>
      </right>
      <top style="thin">
        <color indexed="64"/>
      </top>
      <bottom style="thick">
        <color theme="4"/>
      </bottom>
      <diagonal/>
    </border>
    <border>
      <left style="thin">
        <color indexed="64"/>
      </left>
      <right style="thin">
        <color indexed="64"/>
      </right>
      <top style="thin">
        <color indexed="64"/>
      </top>
      <bottom style="thin">
        <color indexed="64"/>
      </bottom>
      <diagonal/>
    </border>
    <border>
      <left/>
      <right style="thick">
        <color rgb="FF4F81BD"/>
      </right>
      <top/>
      <bottom/>
      <diagonal/>
    </border>
  </borders>
  <cellStyleXfs count="2">
    <xf numFmtId="0" fontId="0" fillId="0" borderId="0"/>
    <xf numFmtId="0" fontId="17" fillId="0" borderId="0" applyNumberFormat="0" applyFill="0" applyBorder="0" applyAlignment="0" applyProtection="0"/>
  </cellStyleXfs>
  <cellXfs count="117">
    <xf numFmtId="0" fontId="0" fillId="0" borderId="0" xfId="0"/>
    <xf numFmtId="0" fontId="1" fillId="0" borderId="0" xfId="0" applyFont="1"/>
    <xf numFmtId="164" fontId="0" fillId="2" borderId="0" xfId="0" applyNumberFormat="1" applyFill="1"/>
    <xf numFmtId="1" fontId="0" fillId="2" borderId="0" xfId="0" applyNumberFormat="1" applyFill="1"/>
    <xf numFmtId="0" fontId="0" fillId="0" borderId="0" xfId="0" applyProtection="1">
      <protection locked="0"/>
    </xf>
    <xf numFmtId="0" fontId="0" fillId="3" borderId="0" xfId="0" applyFill="1" applyProtection="1">
      <protection locked="0"/>
    </xf>
    <xf numFmtId="0" fontId="0" fillId="0" borderId="0" xfId="0" applyFont="1" applyProtection="1">
      <protection locked="0"/>
    </xf>
    <xf numFmtId="0" fontId="1" fillId="0" borderId="0" xfId="0" applyFont="1" applyProtection="1"/>
    <xf numFmtId="0" fontId="0" fillId="0" borderId="0" xfId="0" applyProtection="1"/>
    <xf numFmtId="0" fontId="2" fillId="0" borderId="0" xfId="0" applyFont="1" applyProtection="1"/>
    <xf numFmtId="1" fontId="0" fillId="0" borderId="0" xfId="0" applyNumberFormat="1" applyProtection="1"/>
    <xf numFmtId="164" fontId="1" fillId="2" borderId="0" xfId="0" applyNumberFormat="1" applyFont="1" applyFill="1" applyProtection="1"/>
    <xf numFmtId="0" fontId="3" fillId="0" borderId="0" xfId="0" applyFont="1" applyProtection="1"/>
    <xf numFmtId="164" fontId="2" fillId="2" borderId="0" xfId="0" applyNumberFormat="1" applyFont="1" applyFill="1" applyProtection="1"/>
    <xf numFmtId="166" fontId="11" fillId="5" borderId="8" xfId="0" applyNumberFormat="1" applyFont="1" applyFill="1" applyBorder="1" applyAlignment="1" applyProtection="1">
      <alignment vertical="center"/>
    </xf>
    <xf numFmtId="165" fontId="5" fillId="4" borderId="6" xfId="0" applyNumberFormat="1" applyFont="1" applyFill="1" applyBorder="1" applyProtection="1">
      <protection locked="0"/>
    </xf>
    <xf numFmtId="166" fontId="11" fillId="5" borderId="0" xfId="0" applyNumberFormat="1" applyFont="1" applyFill="1" applyBorder="1" applyAlignment="1" applyProtection="1">
      <alignment vertical="center"/>
    </xf>
    <xf numFmtId="0" fontId="0" fillId="5" borderId="0" xfId="0" applyFill="1" applyProtection="1"/>
    <xf numFmtId="0" fontId="0" fillId="6" borderId="0" xfId="0" applyFill="1" applyProtection="1"/>
    <xf numFmtId="0" fontId="5" fillId="5" borderId="0" xfId="0" applyFont="1" applyFill="1" applyProtection="1"/>
    <xf numFmtId="0" fontId="13" fillId="6" borderId="2" xfId="0" applyFont="1" applyFill="1" applyBorder="1" applyProtection="1"/>
    <xf numFmtId="0" fontId="5" fillId="6" borderId="3" xfId="0" applyFont="1" applyFill="1" applyBorder="1" applyProtection="1"/>
    <xf numFmtId="0" fontId="5" fillId="6" borderId="4" xfId="0" applyFont="1" applyFill="1" applyBorder="1" applyProtection="1"/>
    <xf numFmtId="0" fontId="4" fillId="6" borderId="5" xfId="0" applyFont="1" applyFill="1" applyBorder="1" applyProtection="1"/>
    <xf numFmtId="0" fontId="0" fillId="5" borderId="0" xfId="0" applyFill="1" applyAlignment="1" applyProtection="1"/>
    <xf numFmtId="0" fontId="0" fillId="6" borderId="0" xfId="0" applyFill="1" applyAlignment="1" applyProtection="1"/>
    <xf numFmtId="0" fontId="4" fillId="6" borderId="7" xfId="0" applyFont="1" applyFill="1" applyBorder="1" applyProtection="1"/>
    <xf numFmtId="0" fontId="6" fillId="6" borderId="0" xfId="0" applyFont="1" applyFill="1" applyProtection="1"/>
    <xf numFmtId="0" fontId="5" fillId="6" borderId="0" xfId="0" applyFont="1" applyFill="1" applyProtection="1"/>
    <xf numFmtId="0" fontId="6" fillId="6" borderId="5" xfId="0" applyFont="1" applyFill="1" applyBorder="1" applyProtection="1"/>
    <xf numFmtId="0" fontId="5" fillId="6" borderId="0" xfId="0" applyFont="1" applyFill="1" applyBorder="1" applyProtection="1"/>
    <xf numFmtId="0" fontId="5" fillId="6" borderId="6" xfId="0" applyFont="1" applyFill="1" applyBorder="1" applyProtection="1"/>
    <xf numFmtId="0" fontId="9" fillId="6" borderId="7" xfId="0" applyFont="1" applyFill="1" applyBorder="1" applyProtection="1"/>
    <xf numFmtId="0" fontId="5" fillId="6" borderId="1" xfId="0" applyFont="1" applyFill="1" applyBorder="1" applyProtection="1"/>
    <xf numFmtId="0" fontId="10" fillId="6" borderId="0" xfId="0" applyFont="1" applyFill="1" applyBorder="1" applyProtection="1"/>
    <xf numFmtId="0" fontId="11" fillId="5" borderId="7" xfId="0" applyFont="1" applyFill="1" applyBorder="1" applyAlignment="1" applyProtection="1">
      <alignment vertical="center"/>
    </xf>
    <xf numFmtId="0" fontId="0" fillId="5" borderId="0" xfId="0" applyFill="1" applyBorder="1" applyAlignment="1" applyProtection="1">
      <alignment horizontal="center" wrapText="1"/>
    </xf>
    <xf numFmtId="0" fontId="16" fillId="5" borderId="0" xfId="1" applyFont="1" applyFill="1" applyAlignment="1" applyProtection="1">
      <alignment horizontal="center" vertical="center"/>
    </xf>
    <xf numFmtId="0" fontId="13" fillId="6" borderId="0" xfId="0" applyFont="1" applyFill="1" applyBorder="1" applyAlignment="1" applyProtection="1">
      <alignment vertical="top" wrapText="1"/>
    </xf>
    <xf numFmtId="0" fontId="0" fillId="0" borderId="0" xfId="0" applyAlignment="1">
      <alignment horizontal="left"/>
    </xf>
    <xf numFmtId="3" fontId="0" fillId="0" borderId="0" xfId="0" applyNumberFormat="1" applyProtection="1"/>
    <xf numFmtId="0" fontId="12" fillId="5" borderId="0" xfId="0" applyFont="1" applyFill="1" applyBorder="1" applyAlignment="1" applyProtection="1">
      <alignment horizontal="center" wrapText="1"/>
    </xf>
    <xf numFmtId="0" fontId="0" fillId="6" borderId="0" xfId="0" applyFill="1" applyAlignment="1" applyProtection="1">
      <alignment horizontal="center"/>
    </xf>
    <xf numFmtId="0" fontId="14" fillId="5" borderId="0" xfId="0" applyFont="1" applyFill="1" applyAlignment="1" applyProtection="1">
      <alignment horizontal="center"/>
    </xf>
    <xf numFmtId="0" fontId="16" fillId="5" borderId="0" xfId="0" applyFont="1" applyFill="1" applyAlignment="1" applyProtection="1">
      <alignment horizontal="center"/>
    </xf>
    <xf numFmtId="165" fontId="5" fillId="4" borderId="0" xfId="0" applyNumberFormat="1" applyFont="1" applyFill="1" applyBorder="1" applyProtection="1">
      <protection locked="0"/>
    </xf>
    <xf numFmtId="165" fontId="5" fillId="4" borderId="0" xfId="0" applyNumberFormat="1" applyFont="1" applyFill="1" applyBorder="1" applyProtection="1"/>
    <xf numFmtId="166" fontId="9" fillId="6" borderId="0" xfId="0" applyNumberFormat="1" applyFont="1" applyFill="1" applyBorder="1" applyAlignment="1" applyProtection="1"/>
    <xf numFmtId="166" fontId="9" fillId="6" borderId="6" xfId="0" applyNumberFormat="1" applyFont="1" applyFill="1" applyBorder="1" applyAlignment="1" applyProtection="1"/>
    <xf numFmtId="0" fontId="5" fillId="6" borderId="0" xfId="0" applyFont="1" applyFill="1" applyBorder="1" applyAlignment="1" applyProtection="1">
      <alignment horizontal="right"/>
    </xf>
    <xf numFmtId="0" fontId="0" fillId="6" borderId="0" xfId="0" applyFill="1" applyBorder="1" applyProtection="1"/>
    <xf numFmtId="0" fontId="11" fillId="5" borderId="0" xfId="0" applyFont="1" applyFill="1" applyBorder="1" applyAlignment="1" applyProtection="1">
      <alignment horizontal="center" vertical="center"/>
    </xf>
    <xf numFmtId="0" fontId="13" fillId="6" borderId="5" xfId="0" applyFont="1" applyFill="1" applyBorder="1" applyProtection="1"/>
    <xf numFmtId="0" fontId="5" fillId="6" borderId="6" xfId="0" applyFont="1" applyFill="1" applyBorder="1" applyAlignment="1" applyProtection="1">
      <alignment horizontal="right" wrapText="1"/>
    </xf>
    <xf numFmtId="0" fontId="0" fillId="6" borderId="1" xfId="0" applyFill="1" applyBorder="1" applyProtection="1"/>
    <xf numFmtId="165" fontId="7" fillId="5" borderId="8" xfId="0" applyNumberFormat="1" applyFont="1" applyFill="1" applyBorder="1" applyAlignment="1" applyProtection="1"/>
    <xf numFmtId="165" fontId="5" fillId="4" borderId="6" xfId="0" applyNumberFormat="1" applyFont="1" applyFill="1" applyBorder="1" applyAlignment="1" applyProtection="1">
      <protection locked="0"/>
    </xf>
    <xf numFmtId="165" fontId="5" fillId="4" borderId="6" xfId="0" applyNumberFormat="1" applyFont="1" applyFill="1" applyBorder="1" applyAlignment="1" applyProtection="1">
      <alignment horizontal="center" vertical="center"/>
      <protection locked="0"/>
    </xf>
    <xf numFmtId="0" fontId="13" fillId="6" borderId="7" xfId="0" applyFont="1" applyFill="1" applyBorder="1" applyProtection="1"/>
    <xf numFmtId="0" fontId="5" fillId="6" borderId="8" xfId="0" applyFont="1" applyFill="1" applyBorder="1" applyProtection="1"/>
    <xf numFmtId="0" fontId="13" fillId="6" borderId="0" xfId="0" applyFont="1" applyFill="1" applyBorder="1" applyProtection="1"/>
    <xf numFmtId="0" fontId="0" fillId="6" borderId="8" xfId="0" applyFill="1" applyBorder="1" applyProtection="1"/>
    <xf numFmtId="166" fontId="25" fillId="6" borderId="6" xfId="0" applyNumberFormat="1" applyFont="1" applyFill="1" applyBorder="1" applyAlignment="1" applyProtection="1"/>
    <xf numFmtId="0" fontId="25" fillId="6" borderId="7" xfId="0" applyFont="1" applyFill="1" applyBorder="1" applyProtection="1"/>
    <xf numFmtId="164" fontId="0" fillId="0" borderId="0" xfId="0" applyNumberFormat="1" applyAlignment="1" applyProtection="1">
      <alignment horizontal="right"/>
    </xf>
    <xf numFmtId="166" fontId="11" fillId="5" borderId="8" xfId="0" applyNumberFormat="1" applyFont="1" applyFill="1" applyBorder="1" applyAlignment="1" applyProtection="1">
      <alignment horizontal="right" vertical="center"/>
    </xf>
    <xf numFmtId="0" fontId="5" fillId="6" borderId="14" xfId="0" applyFont="1" applyFill="1" applyBorder="1" applyAlignment="1" applyProtection="1"/>
    <xf numFmtId="0" fontId="5" fillId="6" borderId="15" xfId="0" applyFont="1" applyFill="1" applyBorder="1" applyAlignment="1" applyProtection="1"/>
    <xf numFmtId="165" fontId="5" fillId="4" borderId="6" xfId="0" applyNumberFormat="1" applyFont="1" applyFill="1" applyBorder="1" applyAlignment="1" applyProtection="1"/>
    <xf numFmtId="0" fontId="16" fillId="5" borderId="0" xfId="1" applyFont="1" applyFill="1" applyAlignment="1" applyProtection="1">
      <alignment horizontal="left" vertical="center"/>
      <protection locked="0"/>
    </xf>
    <xf numFmtId="0" fontId="12" fillId="5" borderId="0" xfId="0" applyFont="1" applyFill="1" applyBorder="1" applyAlignment="1" applyProtection="1">
      <alignment horizontal="center" wrapText="1"/>
    </xf>
    <xf numFmtId="0" fontId="16" fillId="5" borderId="0" xfId="0" applyFont="1" applyFill="1" applyAlignment="1" applyProtection="1">
      <alignment horizontal="center"/>
    </xf>
    <xf numFmtId="0" fontId="16" fillId="5" borderId="0" xfId="1" applyFont="1" applyFill="1" applyAlignment="1" applyProtection="1">
      <alignment horizontal="right" vertical="center"/>
      <protection locked="0"/>
    </xf>
    <xf numFmtId="0" fontId="5" fillId="6" borderId="21" xfId="0" applyFont="1" applyFill="1" applyBorder="1" applyAlignment="1" applyProtection="1">
      <protection locked="0"/>
    </xf>
    <xf numFmtId="0" fontId="8" fillId="6" borderId="5" xfId="0" applyFont="1" applyFill="1" applyBorder="1" applyProtection="1">
      <protection locked="0"/>
    </xf>
    <xf numFmtId="0" fontId="14" fillId="7" borderId="0" xfId="0" applyFont="1" applyFill="1" applyAlignment="1" applyProtection="1">
      <alignment horizontal="center"/>
    </xf>
    <xf numFmtId="0" fontId="0" fillId="7" borderId="0" xfId="0" applyFill="1" applyAlignment="1" applyProtection="1">
      <alignment horizontal="center"/>
    </xf>
    <xf numFmtId="0" fontId="5" fillId="6" borderId="22" xfId="0" applyFont="1" applyFill="1" applyBorder="1" applyProtection="1"/>
    <xf numFmtId="165" fontId="5" fillId="4" borderId="22" xfId="0" applyNumberFormat="1" applyFont="1" applyFill="1" applyBorder="1" applyProtection="1">
      <protection locked="0"/>
    </xf>
    <xf numFmtId="165" fontId="5" fillId="4" borderId="22" xfId="0" applyNumberFormat="1" applyFont="1" applyFill="1" applyBorder="1" applyProtection="1"/>
    <xf numFmtId="0" fontId="4" fillId="6" borderId="0" xfId="0" applyFont="1" applyFill="1" applyBorder="1" applyAlignment="1" applyProtection="1">
      <alignment horizontal="left" vertical="center" wrapText="1"/>
    </xf>
    <xf numFmtId="0" fontId="6" fillId="6" borderId="5" xfId="0" applyFont="1" applyFill="1" applyBorder="1" applyAlignment="1" applyProtection="1">
      <alignment horizontal="left" vertical="center" wrapText="1"/>
    </xf>
    <xf numFmtId="0" fontId="19" fillId="6" borderId="0" xfId="0" applyFont="1" applyFill="1" applyBorder="1" applyAlignment="1" applyProtection="1">
      <alignment horizontal="left" vertical="top" wrapText="1"/>
    </xf>
    <xf numFmtId="0" fontId="18" fillId="6" borderId="0" xfId="0" applyFont="1" applyFill="1" applyBorder="1" applyAlignment="1" applyProtection="1">
      <alignment horizontal="left" vertical="top" wrapText="1"/>
    </xf>
    <xf numFmtId="0" fontId="0" fillId="6" borderId="0" xfId="0" applyFill="1" applyAlignment="1" applyProtection="1">
      <alignment horizontal="center"/>
    </xf>
    <xf numFmtId="0" fontId="14" fillId="5" borderId="0" xfId="0" applyFont="1" applyFill="1" applyAlignment="1" applyProtection="1">
      <alignment horizontal="center"/>
    </xf>
    <xf numFmtId="0" fontId="16" fillId="5" borderId="0" xfId="0" applyFont="1" applyFill="1" applyAlignment="1" applyProtection="1">
      <alignment horizontal="center"/>
    </xf>
    <xf numFmtId="0" fontId="16" fillId="5" borderId="0" xfId="1" applyFont="1" applyFill="1" applyAlignment="1" applyProtection="1">
      <alignment horizontal="right" vertical="center"/>
      <protection locked="0"/>
    </xf>
    <xf numFmtId="0" fontId="12" fillId="5" borderId="0" xfId="0" applyFont="1" applyFill="1" applyBorder="1" applyAlignment="1" applyProtection="1">
      <alignment horizontal="center" wrapText="1"/>
    </xf>
    <xf numFmtId="0" fontId="5" fillId="6" borderId="13"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0" fontId="5" fillId="6" borderId="15" xfId="0"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5" fillId="6" borderId="10" xfId="0" applyFont="1" applyFill="1" applyBorder="1" applyAlignment="1" applyProtection="1">
      <alignment horizontal="center"/>
      <protection locked="0"/>
    </xf>
    <xf numFmtId="0" fontId="5" fillId="6" borderId="16" xfId="0" applyFont="1" applyFill="1" applyBorder="1" applyAlignment="1" applyProtection="1">
      <alignment horizontal="center"/>
      <protection locked="0"/>
    </xf>
    <xf numFmtId="0" fontId="5" fillId="6" borderId="11" xfId="0" applyFont="1" applyFill="1" applyBorder="1" applyAlignment="1" applyProtection="1">
      <alignment horizontal="center"/>
      <protection locked="0"/>
    </xf>
    <xf numFmtId="0" fontId="5" fillId="6" borderId="12" xfId="0" applyFont="1" applyFill="1" applyBorder="1" applyAlignment="1" applyProtection="1">
      <alignment horizontal="center"/>
      <protection locked="0"/>
    </xf>
    <xf numFmtId="0" fontId="5" fillId="6" borderId="17" xfId="0" applyFont="1" applyFill="1" applyBorder="1" applyAlignment="1" applyProtection="1">
      <alignment horizontal="center"/>
      <protection locked="0"/>
    </xf>
    <xf numFmtId="0" fontId="5" fillId="6" borderId="18" xfId="0" applyFont="1" applyFill="1" applyBorder="1" applyAlignment="1" applyProtection="1">
      <alignment horizontal="center"/>
      <protection locked="0"/>
    </xf>
    <xf numFmtId="0" fontId="5" fillId="6" borderId="19" xfId="0" applyFont="1" applyFill="1" applyBorder="1" applyAlignment="1" applyProtection="1">
      <alignment horizontal="center"/>
      <protection locked="0"/>
    </xf>
    <xf numFmtId="0" fontId="5" fillId="6" borderId="20" xfId="0" applyFont="1" applyFill="1" applyBorder="1" applyAlignment="1" applyProtection="1">
      <alignment horizontal="center"/>
      <protection locked="0"/>
    </xf>
    <xf numFmtId="0" fontId="26" fillId="6" borderId="5" xfId="0" applyFont="1" applyFill="1" applyBorder="1" applyAlignment="1" applyProtection="1">
      <alignment horizontal="center"/>
    </xf>
    <xf numFmtId="0" fontId="26" fillId="6" borderId="0" xfId="0" applyFont="1" applyFill="1" applyBorder="1" applyAlignment="1" applyProtection="1">
      <alignment horizontal="center"/>
    </xf>
    <xf numFmtId="0" fontId="26" fillId="6" borderId="6" xfId="0" applyFont="1" applyFill="1" applyBorder="1" applyAlignment="1" applyProtection="1">
      <alignment horizontal="center"/>
    </xf>
    <xf numFmtId="0" fontId="25" fillId="6" borderId="5" xfId="0" applyFont="1" applyFill="1" applyBorder="1" applyAlignment="1" applyProtection="1">
      <alignment horizontal="left"/>
    </xf>
    <xf numFmtId="0" fontId="25" fillId="6" borderId="0" xfId="0" applyFont="1" applyFill="1" applyBorder="1" applyAlignment="1" applyProtection="1">
      <alignment horizontal="left"/>
    </xf>
    <xf numFmtId="0" fontId="16" fillId="5" borderId="0" xfId="1" applyFont="1" applyFill="1" applyAlignment="1" applyProtection="1">
      <alignment horizontal="left" vertical="center"/>
      <protection locked="0"/>
    </xf>
    <xf numFmtId="0" fontId="20" fillId="5" borderId="3" xfId="0" applyFont="1" applyFill="1" applyBorder="1" applyAlignment="1" applyProtection="1">
      <alignment horizontal="center" vertical="center" wrapText="1"/>
    </xf>
    <xf numFmtId="0" fontId="4" fillId="6" borderId="5" xfId="0" applyFont="1" applyFill="1" applyBorder="1" applyAlignment="1" applyProtection="1">
      <alignment horizontal="left" vertical="center" wrapText="1"/>
    </xf>
    <xf numFmtId="0" fontId="4" fillId="6" borderId="0" xfId="0" applyFont="1" applyFill="1" applyBorder="1" applyAlignment="1" applyProtection="1">
      <alignment horizontal="left" vertical="center" wrapText="1"/>
    </xf>
    <xf numFmtId="0" fontId="20" fillId="5" borderId="5"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20" fillId="5" borderId="6" xfId="0" applyFont="1" applyFill="1" applyBorder="1" applyAlignment="1" applyProtection="1">
      <alignment horizontal="center" vertical="center" wrapText="1"/>
    </xf>
    <xf numFmtId="0" fontId="6" fillId="6" borderId="5" xfId="0" applyFont="1" applyFill="1" applyBorder="1" applyAlignment="1" applyProtection="1">
      <alignment horizontal="left" vertical="center" wrapText="1"/>
    </xf>
    <xf numFmtId="0" fontId="6" fillId="6" borderId="0" xfId="0" applyFont="1" applyFill="1" applyBorder="1" applyAlignment="1" applyProtection="1">
      <alignment horizontal="left" vertical="center" wrapText="1"/>
    </xf>
    <xf numFmtId="0" fontId="0" fillId="0" borderId="0" xfId="0" applyAlignment="1">
      <alignment horizontal="left"/>
    </xf>
    <xf numFmtId="0" fontId="0" fillId="0" borderId="0" xfId="0" applyAlignment="1">
      <alignment horizontal="left" vertical="center"/>
    </xf>
  </cellXfs>
  <cellStyles count="2">
    <cellStyle name="Hyperlink" xfId="1" builtinId="8"/>
    <cellStyle name="Normal" xfId="0" builtinId="0"/>
  </cellStyles>
  <dxfs count="42">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34998626667073579"/>
        </patternFill>
      </fill>
    </dxf>
    <dxf>
      <fill>
        <patternFill>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theme="0" tint="-0.24994659260841701"/>
        </patternFill>
      </fill>
    </dxf>
    <dxf>
      <fill>
        <patternFill>
          <bgColor rgb="FFFF0000"/>
        </patternFill>
      </fill>
    </dxf>
    <dxf>
      <font>
        <color theme="4" tint="-0.499984740745262"/>
      </font>
      <fill>
        <patternFill>
          <bgColor rgb="FF00B0F0"/>
        </patternFill>
      </fill>
    </dxf>
    <dxf>
      <font>
        <color theme="4" tint="-0.499984740745262"/>
      </font>
      <fill>
        <patternFill>
          <bgColor rgb="FF00B0F0"/>
        </patternFill>
      </fill>
    </dxf>
    <dxf>
      <font>
        <color theme="4" tint="-0.499984740745262"/>
      </font>
      <fill>
        <patternFill>
          <bgColor rgb="FF00B0F0"/>
        </patternFill>
      </fill>
    </dxf>
    <dxf>
      <font>
        <color theme="4" tint="-0.499984740745262"/>
      </font>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ill>
        <patternFill>
          <bgColor rgb="FFFF0000"/>
        </patternFill>
      </fill>
    </dxf>
    <dxf>
      <fill>
        <patternFill>
          <bgColor rgb="FF00B0F0"/>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2109107</xdr:colOff>
      <xdr:row>1</xdr:row>
      <xdr:rowOff>81643</xdr:rowOff>
    </xdr:from>
    <xdr:to>
      <xdr:col>6</xdr:col>
      <xdr:colOff>35599</xdr:colOff>
      <xdr:row>8</xdr:row>
      <xdr:rowOff>138031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7482" y="653143"/>
          <a:ext cx="2911242" cy="1389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554182</xdr:colOff>
      <xdr:row>1</xdr:row>
      <xdr:rowOff>89647</xdr:rowOff>
    </xdr:from>
    <xdr:to>
      <xdr:col>6</xdr:col>
      <xdr:colOff>1595060</xdr:colOff>
      <xdr:row>8</xdr:row>
      <xdr:rowOff>146035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7727" y="661147"/>
          <a:ext cx="2911242" cy="1389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536864</xdr:colOff>
      <xdr:row>1</xdr:row>
      <xdr:rowOff>72329</xdr:rowOff>
    </xdr:from>
    <xdr:to>
      <xdr:col>6</xdr:col>
      <xdr:colOff>1577742</xdr:colOff>
      <xdr:row>8</xdr:row>
      <xdr:rowOff>128717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0409" y="643829"/>
          <a:ext cx="2911242" cy="1389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J61"/>
  <sheetViews>
    <sheetView showGridLines="0" showRowColHeaders="0" tabSelected="1" zoomScale="55" zoomScaleNormal="55" workbookViewId="0">
      <selection activeCell="E60" sqref="E60"/>
    </sheetView>
  </sheetViews>
  <sheetFormatPr defaultRowHeight="15" x14ac:dyDescent="0.25"/>
  <cols>
    <col min="1" max="1" width="12.7109375" style="18" customWidth="1"/>
    <col min="2" max="2" width="9.140625" style="18"/>
    <col min="3" max="3" width="9.28515625" style="18" customWidth="1"/>
    <col min="4" max="4" width="2.7109375" style="18" customWidth="1"/>
    <col min="5" max="5" width="55.85546875" style="18" customWidth="1"/>
    <col min="6" max="6" width="18.85546875" style="18" customWidth="1"/>
    <col min="7" max="7" width="9.140625" style="18" customWidth="1"/>
    <col min="8" max="8" width="25.140625" style="18" customWidth="1"/>
    <col min="9" max="9" width="2.7109375" style="18" customWidth="1"/>
    <col min="10" max="10" width="9.28515625" style="18" customWidth="1"/>
    <col min="11" max="11" width="15.85546875" style="18" customWidth="1"/>
    <col min="12" max="16384" width="9.140625" style="18"/>
  </cols>
  <sheetData>
    <row r="1" spans="3:10" ht="45" customHeight="1" x14ac:dyDescent="0.25">
      <c r="C1" s="17"/>
      <c r="D1" s="17"/>
      <c r="E1" s="37"/>
      <c r="F1" s="37"/>
      <c r="G1" s="37"/>
      <c r="H1" s="37"/>
      <c r="I1" s="37"/>
      <c r="J1" s="17"/>
    </row>
    <row r="2" spans="3:10" x14ac:dyDescent="0.25">
      <c r="C2" s="17"/>
      <c r="E2" s="84"/>
      <c r="F2" s="84"/>
      <c r="G2" s="84"/>
      <c r="H2" s="84"/>
      <c r="I2" s="42"/>
      <c r="J2" s="17"/>
    </row>
    <row r="3" spans="3:10" x14ac:dyDescent="0.25">
      <c r="C3" s="17"/>
      <c r="E3" s="84"/>
      <c r="F3" s="84"/>
      <c r="G3" s="84"/>
      <c r="H3" s="84"/>
      <c r="I3" s="42"/>
      <c r="J3" s="17"/>
    </row>
    <row r="4" spans="3:10" x14ac:dyDescent="0.25">
      <c r="C4" s="17"/>
      <c r="E4" s="84"/>
      <c r="F4" s="84"/>
      <c r="G4" s="84"/>
      <c r="H4" s="84"/>
      <c r="I4" s="42"/>
      <c r="J4" s="17"/>
    </row>
    <row r="5" spans="3:10" x14ac:dyDescent="0.25">
      <c r="C5" s="17"/>
      <c r="E5" s="84"/>
      <c r="F5" s="84"/>
      <c r="G5" s="84"/>
      <c r="H5" s="84"/>
      <c r="I5" s="42"/>
      <c r="J5" s="17"/>
    </row>
    <row r="6" spans="3:10" x14ac:dyDescent="0.25">
      <c r="C6" s="17"/>
      <c r="E6" s="84"/>
      <c r="F6" s="84"/>
      <c r="G6" s="84"/>
      <c r="H6" s="84"/>
      <c r="I6" s="42"/>
      <c r="J6" s="17"/>
    </row>
    <row r="7" spans="3:10" x14ac:dyDescent="0.25">
      <c r="C7" s="17"/>
      <c r="E7" s="84"/>
      <c r="F7" s="84"/>
      <c r="G7" s="84"/>
      <c r="H7" s="84"/>
      <c r="I7" s="42"/>
      <c r="J7" s="17"/>
    </row>
    <row r="8" spans="3:10" x14ac:dyDescent="0.25">
      <c r="C8" s="17"/>
      <c r="E8" s="84"/>
      <c r="F8" s="84"/>
      <c r="G8" s="84"/>
      <c r="H8" s="84"/>
      <c r="I8" s="42"/>
      <c r="J8" s="17"/>
    </row>
    <row r="9" spans="3:10" x14ac:dyDescent="0.25">
      <c r="C9" s="17"/>
      <c r="E9" s="84"/>
      <c r="F9" s="84"/>
      <c r="G9" s="84"/>
      <c r="H9" s="84"/>
      <c r="I9" s="42"/>
      <c r="J9" s="17"/>
    </row>
    <row r="10" spans="3:10" ht="26.25" x14ac:dyDescent="0.4">
      <c r="C10" s="17"/>
      <c r="D10" s="17"/>
      <c r="E10" s="85" t="s">
        <v>39</v>
      </c>
      <c r="F10" s="85"/>
      <c r="G10" s="85"/>
      <c r="H10" s="85"/>
      <c r="I10" s="43"/>
      <c r="J10" s="17"/>
    </row>
    <row r="11" spans="3:10" ht="20.25" x14ac:dyDescent="0.3">
      <c r="C11" s="17"/>
      <c r="D11" s="17"/>
      <c r="E11" s="86" t="s">
        <v>38</v>
      </c>
      <c r="F11" s="86"/>
      <c r="G11" s="86"/>
      <c r="H11" s="86"/>
      <c r="I11" s="44"/>
      <c r="J11" s="17"/>
    </row>
    <row r="12" spans="3:10" ht="18.75" customHeight="1" x14ac:dyDescent="0.25">
      <c r="C12" s="17"/>
      <c r="D12" s="17"/>
      <c r="E12" s="19"/>
      <c r="F12" s="19"/>
      <c r="G12" s="19"/>
      <c r="H12" s="19"/>
      <c r="I12" s="19"/>
      <c r="J12" s="17"/>
    </row>
    <row r="13" spans="3:10" ht="20.25" customHeight="1" x14ac:dyDescent="0.25">
      <c r="C13" s="17"/>
      <c r="F13" s="38"/>
      <c r="G13" s="38"/>
      <c r="H13" s="38"/>
      <c r="I13" s="38"/>
      <c r="J13" s="17"/>
    </row>
    <row r="14" spans="3:10" ht="15" customHeight="1" x14ac:dyDescent="0.25">
      <c r="C14" s="17"/>
      <c r="E14" s="82" t="s">
        <v>110</v>
      </c>
      <c r="F14" s="83"/>
      <c r="G14" s="83"/>
      <c r="H14" s="83"/>
      <c r="I14" s="38"/>
      <c r="J14" s="24"/>
    </row>
    <row r="15" spans="3:10" ht="15" customHeight="1" x14ac:dyDescent="0.25">
      <c r="C15" s="17"/>
      <c r="E15" s="83"/>
      <c r="F15" s="83"/>
      <c r="G15" s="83"/>
      <c r="H15" s="83"/>
      <c r="I15" s="38"/>
      <c r="J15" s="24"/>
    </row>
    <row r="16" spans="3:10" ht="15" customHeight="1" x14ac:dyDescent="0.25">
      <c r="C16" s="17"/>
      <c r="E16" s="83"/>
      <c r="F16" s="83"/>
      <c r="G16" s="83"/>
      <c r="H16" s="83"/>
      <c r="I16" s="38"/>
      <c r="J16" s="24"/>
    </row>
    <row r="17" spans="3:10" ht="15" customHeight="1" x14ac:dyDescent="0.25">
      <c r="C17" s="17"/>
      <c r="E17" s="83"/>
      <c r="F17" s="83"/>
      <c r="G17" s="83"/>
      <c r="H17" s="83"/>
      <c r="I17" s="38"/>
      <c r="J17" s="24"/>
    </row>
    <row r="18" spans="3:10" ht="15" customHeight="1" x14ac:dyDescent="0.25">
      <c r="C18" s="17"/>
      <c r="E18" s="83"/>
      <c r="F18" s="83"/>
      <c r="G18" s="83"/>
      <c r="H18" s="83"/>
      <c r="I18" s="38"/>
      <c r="J18" s="17"/>
    </row>
    <row r="19" spans="3:10" ht="20.25" customHeight="1" x14ac:dyDescent="0.25">
      <c r="C19" s="17"/>
      <c r="E19" s="83"/>
      <c r="F19" s="83"/>
      <c r="G19" s="83"/>
      <c r="H19" s="83"/>
      <c r="I19" s="38"/>
      <c r="J19" s="17"/>
    </row>
    <row r="20" spans="3:10" ht="15" customHeight="1" x14ac:dyDescent="0.25">
      <c r="C20" s="17"/>
      <c r="E20" s="83"/>
      <c r="F20" s="83"/>
      <c r="G20" s="83"/>
      <c r="H20" s="83"/>
      <c r="I20" s="38"/>
      <c r="J20" s="17"/>
    </row>
    <row r="21" spans="3:10" ht="15" customHeight="1" x14ac:dyDescent="0.25">
      <c r="C21" s="17"/>
      <c r="E21" s="83"/>
      <c r="F21" s="83"/>
      <c r="G21" s="83"/>
      <c r="H21" s="83"/>
      <c r="I21" s="38"/>
      <c r="J21" s="17"/>
    </row>
    <row r="22" spans="3:10" ht="15" customHeight="1" x14ac:dyDescent="0.25">
      <c r="C22" s="17"/>
      <c r="E22" s="83"/>
      <c r="F22" s="83"/>
      <c r="G22" s="83"/>
      <c r="H22" s="83"/>
      <c r="I22" s="38"/>
      <c r="J22" s="17"/>
    </row>
    <row r="23" spans="3:10" ht="15.75" customHeight="1" x14ac:dyDescent="0.25">
      <c r="C23" s="17"/>
      <c r="E23" s="83"/>
      <c r="F23" s="83"/>
      <c r="G23" s="83"/>
      <c r="H23" s="83"/>
      <c r="I23" s="38"/>
      <c r="J23" s="17"/>
    </row>
    <row r="24" spans="3:10" ht="15" customHeight="1" x14ac:dyDescent="0.25">
      <c r="C24" s="17"/>
      <c r="E24" s="83"/>
      <c r="F24" s="83"/>
      <c r="G24" s="83"/>
      <c r="H24" s="83"/>
      <c r="I24" s="38"/>
      <c r="J24" s="17"/>
    </row>
    <row r="25" spans="3:10" ht="20.25" customHeight="1" x14ac:dyDescent="0.25">
      <c r="C25" s="17"/>
      <c r="E25" s="83"/>
      <c r="F25" s="83"/>
      <c r="G25" s="83"/>
      <c r="H25" s="83"/>
      <c r="I25" s="38"/>
      <c r="J25" s="17"/>
    </row>
    <row r="26" spans="3:10" ht="15" customHeight="1" x14ac:dyDescent="0.25">
      <c r="C26" s="17"/>
      <c r="E26" s="83"/>
      <c r="F26" s="83"/>
      <c r="G26" s="83"/>
      <c r="H26" s="83"/>
      <c r="I26" s="38"/>
      <c r="J26" s="17"/>
    </row>
    <row r="27" spans="3:10" ht="15" customHeight="1" x14ac:dyDescent="0.25">
      <c r="C27" s="17"/>
      <c r="E27" s="83"/>
      <c r="F27" s="83"/>
      <c r="G27" s="83"/>
      <c r="H27" s="83"/>
      <c r="I27" s="38"/>
      <c r="J27" s="17"/>
    </row>
    <row r="28" spans="3:10" ht="15" customHeight="1" x14ac:dyDescent="0.25">
      <c r="C28" s="17"/>
      <c r="E28" s="83"/>
      <c r="F28" s="83"/>
      <c r="G28" s="83"/>
      <c r="H28" s="83"/>
      <c r="I28" s="38"/>
      <c r="J28" s="17"/>
    </row>
    <row r="29" spans="3:10" ht="15" customHeight="1" x14ac:dyDescent="0.25">
      <c r="C29" s="17"/>
      <c r="E29" s="83"/>
      <c r="F29" s="83"/>
      <c r="G29" s="83"/>
      <c r="H29" s="83"/>
      <c r="I29" s="38"/>
      <c r="J29" s="17"/>
    </row>
    <row r="30" spans="3:10" ht="15" customHeight="1" x14ac:dyDescent="0.25">
      <c r="C30" s="17"/>
      <c r="E30" s="83"/>
      <c r="F30" s="83"/>
      <c r="G30" s="83"/>
      <c r="H30" s="83"/>
      <c r="I30" s="38"/>
      <c r="J30" s="17"/>
    </row>
    <row r="31" spans="3:10" ht="15" customHeight="1" x14ac:dyDescent="0.25">
      <c r="C31" s="17"/>
      <c r="E31" s="83"/>
      <c r="F31" s="83"/>
      <c r="G31" s="83"/>
      <c r="H31" s="83"/>
      <c r="I31" s="38"/>
      <c r="J31" s="17"/>
    </row>
    <row r="32" spans="3:10" ht="15" customHeight="1" x14ac:dyDescent="0.25">
      <c r="C32" s="17"/>
      <c r="E32" s="83"/>
      <c r="F32" s="83"/>
      <c r="G32" s="83"/>
      <c r="H32" s="83"/>
      <c r="I32" s="38"/>
      <c r="J32" s="17"/>
    </row>
    <row r="33" spans="3:10" ht="15" customHeight="1" x14ac:dyDescent="0.25">
      <c r="C33" s="17"/>
      <c r="E33" s="83"/>
      <c r="F33" s="83"/>
      <c r="G33" s="83"/>
      <c r="H33" s="83"/>
      <c r="I33" s="38"/>
      <c r="J33" s="17"/>
    </row>
    <row r="34" spans="3:10" ht="15" customHeight="1" x14ac:dyDescent="0.25">
      <c r="C34" s="17"/>
      <c r="E34" s="83"/>
      <c r="F34" s="83"/>
      <c r="G34" s="83"/>
      <c r="H34" s="83"/>
      <c r="I34" s="38"/>
      <c r="J34" s="17"/>
    </row>
    <row r="35" spans="3:10" ht="15" customHeight="1" x14ac:dyDescent="0.25">
      <c r="C35" s="17"/>
      <c r="E35" s="83"/>
      <c r="F35" s="83"/>
      <c r="G35" s="83"/>
      <c r="H35" s="83"/>
      <c r="I35" s="38"/>
      <c r="J35" s="17"/>
    </row>
    <row r="36" spans="3:10" ht="15" customHeight="1" x14ac:dyDescent="0.25">
      <c r="C36" s="17"/>
      <c r="E36" s="83"/>
      <c r="F36" s="83"/>
      <c r="G36" s="83"/>
      <c r="H36" s="83"/>
      <c r="I36" s="38"/>
      <c r="J36" s="17"/>
    </row>
    <row r="37" spans="3:10" ht="15" customHeight="1" x14ac:dyDescent="0.25">
      <c r="C37" s="17"/>
      <c r="E37" s="83"/>
      <c r="F37" s="83"/>
      <c r="G37" s="83"/>
      <c r="H37" s="83"/>
      <c r="I37" s="38"/>
      <c r="J37" s="17"/>
    </row>
    <row r="38" spans="3:10" ht="15" customHeight="1" x14ac:dyDescent="0.25">
      <c r="C38" s="17"/>
      <c r="E38" s="83"/>
      <c r="F38" s="83"/>
      <c r="G38" s="83"/>
      <c r="H38" s="83"/>
      <c r="I38" s="38"/>
      <c r="J38" s="17"/>
    </row>
    <row r="39" spans="3:10" ht="15" customHeight="1" x14ac:dyDescent="0.25">
      <c r="C39" s="17"/>
      <c r="E39" s="83"/>
      <c r="F39" s="83"/>
      <c r="G39" s="83"/>
      <c r="H39" s="83"/>
      <c r="I39" s="38"/>
      <c r="J39" s="17"/>
    </row>
    <row r="40" spans="3:10" ht="15" customHeight="1" x14ac:dyDescent="0.25">
      <c r="C40" s="17"/>
      <c r="E40" s="83"/>
      <c r="F40" s="83"/>
      <c r="G40" s="83"/>
      <c r="H40" s="83"/>
      <c r="I40" s="38"/>
      <c r="J40" s="17"/>
    </row>
    <row r="41" spans="3:10" ht="15" customHeight="1" x14ac:dyDescent="0.25">
      <c r="C41" s="17"/>
      <c r="E41" s="83"/>
      <c r="F41" s="83"/>
      <c r="G41" s="83"/>
      <c r="H41" s="83"/>
      <c r="I41" s="38"/>
      <c r="J41" s="17"/>
    </row>
    <row r="42" spans="3:10" ht="15" customHeight="1" x14ac:dyDescent="0.25">
      <c r="C42" s="17"/>
      <c r="E42" s="83"/>
      <c r="F42" s="83"/>
      <c r="G42" s="83"/>
      <c r="H42" s="83"/>
      <c r="I42" s="38"/>
      <c r="J42" s="17"/>
    </row>
    <row r="43" spans="3:10" ht="15" customHeight="1" x14ac:dyDescent="0.25">
      <c r="C43" s="17"/>
      <c r="E43" s="83"/>
      <c r="F43" s="83"/>
      <c r="G43" s="83"/>
      <c r="H43" s="83"/>
      <c r="I43" s="38"/>
      <c r="J43" s="17"/>
    </row>
    <row r="44" spans="3:10" ht="15" customHeight="1" x14ac:dyDescent="0.25">
      <c r="C44" s="17"/>
      <c r="E44" s="83"/>
      <c r="F44" s="83"/>
      <c r="G44" s="83"/>
      <c r="H44" s="83"/>
      <c r="I44" s="38"/>
      <c r="J44" s="17"/>
    </row>
    <row r="45" spans="3:10" ht="15" customHeight="1" x14ac:dyDescent="0.25">
      <c r="C45" s="17"/>
      <c r="E45" s="83"/>
      <c r="F45" s="83"/>
      <c r="G45" s="83"/>
      <c r="H45" s="83"/>
      <c r="I45" s="38"/>
      <c r="J45" s="17"/>
    </row>
    <row r="46" spans="3:10" ht="15" customHeight="1" x14ac:dyDescent="0.25">
      <c r="C46" s="17"/>
      <c r="E46" s="83"/>
      <c r="F46" s="83"/>
      <c r="G46" s="83"/>
      <c r="H46" s="83"/>
      <c r="I46" s="38"/>
      <c r="J46" s="17"/>
    </row>
    <row r="47" spans="3:10" ht="15" customHeight="1" x14ac:dyDescent="0.25">
      <c r="C47" s="17"/>
      <c r="E47" s="83"/>
      <c r="F47" s="83"/>
      <c r="G47" s="83"/>
      <c r="H47" s="83"/>
      <c r="I47" s="38"/>
      <c r="J47" s="17"/>
    </row>
    <row r="48" spans="3:10" ht="15" customHeight="1" x14ac:dyDescent="0.25">
      <c r="C48" s="17"/>
      <c r="E48" s="83"/>
      <c r="F48" s="83"/>
      <c r="G48" s="83"/>
      <c r="H48" s="83"/>
      <c r="I48" s="38"/>
      <c r="J48" s="17"/>
    </row>
    <row r="49" spans="3:10" ht="15" customHeight="1" x14ac:dyDescent="0.25">
      <c r="C49" s="17"/>
      <c r="E49" s="83"/>
      <c r="F49" s="83"/>
      <c r="G49" s="83"/>
      <c r="H49" s="83"/>
      <c r="I49" s="38"/>
      <c r="J49" s="17"/>
    </row>
    <row r="50" spans="3:10" ht="15.75" customHeight="1" x14ac:dyDescent="0.25">
      <c r="C50" s="17"/>
      <c r="E50" s="83"/>
      <c r="F50" s="83"/>
      <c r="G50" s="83"/>
      <c r="H50" s="83"/>
      <c r="I50" s="38"/>
      <c r="J50" s="17"/>
    </row>
    <row r="51" spans="3:10" ht="15" customHeight="1" x14ac:dyDescent="0.25">
      <c r="C51" s="17"/>
      <c r="E51" s="83"/>
      <c r="F51" s="83"/>
      <c r="G51" s="83"/>
      <c r="H51" s="83"/>
      <c r="I51" s="38"/>
      <c r="J51" s="17"/>
    </row>
    <row r="52" spans="3:10" ht="15" customHeight="1" x14ac:dyDescent="0.25">
      <c r="C52" s="17"/>
      <c r="E52" s="83"/>
      <c r="F52" s="83"/>
      <c r="G52" s="83"/>
      <c r="H52" s="83"/>
      <c r="I52" s="38"/>
      <c r="J52" s="17"/>
    </row>
    <row r="53" spans="3:10" ht="15" customHeight="1" x14ac:dyDescent="0.25">
      <c r="C53" s="17"/>
      <c r="E53" s="83"/>
      <c r="F53" s="83"/>
      <c r="G53" s="83"/>
      <c r="H53" s="83"/>
      <c r="I53" s="38"/>
      <c r="J53" s="17"/>
    </row>
    <row r="54" spans="3:10" ht="15" customHeight="1" x14ac:dyDescent="0.25">
      <c r="C54" s="17"/>
      <c r="E54" s="83"/>
      <c r="F54" s="83"/>
      <c r="G54" s="83"/>
      <c r="H54" s="83"/>
      <c r="I54" s="38"/>
      <c r="J54" s="17"/>
    </row>
    <row r="55" spans="3:10" ht="15" customHeight="1" x14ac:dyDescent="0.25">
      <c r="C55" s="17"/>
      <c r="E55" s="83"/>
      <c r="F55" s="83"/>
      <c r="G55" s="83"/>
      <c r="H55" s="83"/>
      <c r="I55" s="38"/>
      <c r="J55" s="17"/>
    </row>
    <row r="56" spans="3:10" ht="15" customHeight="1" x14ac:dyDescent="0.25">
      <c r="C56" s="17"/>
      <c r="E56" s="83"/>
      <c r="F56" s="83"/>
      <c r="G56" s="83"/>
      <c r="H56" s="83"/>
      <c r="I56" s="38"/>
      <c r="J56" s="17"/>
    </row>
    <row r="57" spans="3:10" ht="15" customHeight="1" x14ac:dyDescent="0.25">
      <c r="C57" s="17"/>
      <c r="E57" s="83"/>
      <c r="F57" s="83"/>
      <c r="G57" s="83"/>
      <c r="H57" s="83"/>
      <c r="I57" s="38"/>
      <c r="J57" s="17"/>
    </row>
    <row r="58" spans="3:10" ht="15" customHeight="1" x14ac:dyDescent="0.25">
      <c r="C58" s="17"/>
      <c r="E58" s="83"/>
      <c r="F58" s="83"/>
      <c r="G58" s="83"/>
      <c r="H58" s="83"/>
      <c r="I58" s="38"/>
      <c r="J58" s="17"/>
    </row>
    <row r="59" spans="3:10" ht="135.75" customHeight="1" x14ac:dyDescent="0.25">
      <c r="C59" s="17"/>
      <c r="E59" s="83"/>
      <c r="F59" s="83"/>
      <c r="G59" s="83"/>
      <c r="H59" s="83"/>
      <c r="I59" s="38"/>
      <c r="J59" s="17"/>
    </row>
    <row r="60" spans="3:10" ht="51.75" customHeight="1" x14ac:dyDescent="0.25">
      <c r="C60" s="17"/>
      <c r="D60" s="17"/>
      <c r="E60" s="69" t="s">
        <v>104</v>
      </c>
      <c r="F60" s="87" t="s">
        <v>103</v>
      </c>
      <c r="G60" s="87"/>
      <c r="H60" s="87"/>
      <c r="I60" s="16"/>
      <c r="J60" s="17"/>
    </row>
    <row r="61" spans="3:10" x14ac:dyDescent="0.25">
      <c r="C61" s="17"/>
      <c r="D61" s="17"/>
      <c r="E61" s="41"/>
      <c r="F61" s="36"/>
      <c r="G61" s="36"/>
      <c r="H61" s="36"/>
      <c r="I61" s="36"/>
      <c r="J61" s="17"/>
    </row>
  </sheetData>
  <sheetProtection password="ED6F" sheet="1" objects="1" scenarios="1" selectLockedCells="1"/>
  <mergeCells count="5">
    <mergeCell ref="E14:H59"/>
    <mergeCell ref="E2:H9"/>
    <mergeCell ref="E10:H10"/>
    <mergeCell ref="E11:H11"/>
    <mergeCell ref="F60:H60"/>
  </mergeCells>
  <hyperlinks>
    <hyperlink ref="E60" location="'Liability Calculator'!A1" display="Go to Development Schedule"/>
    <hyperlink ref="F60:H60" location="'Relief Self-Assessment'!A1" display="Go to Relief Self-Assessment"/>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C1:L68"/>
  <sheetViews>
    <sheetView showGridLines="0" topLeftCell="A11" zoomScale="55" zoomScaleNormal="55" zoomScaleSheetLayoutView="85" zoomScalePageLayoutView="40" workbookViewId="0">
      <selection activeCell="H37" sqref="H37"/>
    </sheetView>
  </sheetViews>
  <sheetFormatPr defaultRowHeight="15" x14ac:dyDescent="0.25"/>
  <cols>
    <col min="1" max="1" width="12.5703125" style="18" customWidth="1"/>
    <col min="2" max="2" width="9.140625" style="18"/>
    <col min="3" max="3" width="9.28515625" style="18" customWidth="1"/>
    <col min="4" max="4" width="56.85546875" style="18" customWidth="1"/>
    <col min="5" max="5" width="18.85546875" style="18" customWidth="1"/>
    <col min="6" max="6" width="9.140625" style="18" customWidth="1"/>
    <col min="7" max="9" width="29.42578125" style="18" customWidth="1"/>
    <col min="10" max="10" width="4.7109375" style="18" customWidth="1"/>
    <col min="11" max="11" width="5.140625" style="18" customWidth="1"/>
    <col min="12" max="12" width="21.28515625" style="18" bestFit="1" customWidth="1"/>
    <col min="13" max="16384" width="9.140625" style="18"/>
  </cols>
  <sheetData>
    <row r="1" spans="3:12" ht="45" customHeight="1" x14ac:dyDescent="0.25">
      <c r="C1" s="17"/>
      <c r="D1" s="106" t="s">
        <v>43</v>
      </c>
      <c r="E1" s="106"/>
      <c r="F1" s="106"/>
      <c r="G1" s="87" t="s">
        <v>103</v>
      </c>
      <c r="H1" s="87"/>
      <c r="I1" s="87"/>
      <c r="J1" s="72"/>
      <c r="K1" s="17"/>
    </row>
    <row r="2" spans="3:12" x14ac:dyDescent="0.25">
      <c r="C2" s="17"/>
      <c r="D2" s="84"/>
      <c r="E2" s="84"/>
      <c r="F2" s="84"/>
      <c r="G2" s="84"/>
      <c r="H2" s="42"/>
      <c r="I2" s="42"/>
      <c r="J2" s="76"/>
      <c r="K2" s="17"/>
    </row>
    <row r="3" spans="3:12" x14ac:dyDescent="0.25">
      <c r="C3" s="17"/>
      <c r="D3" s="84"/>
      <c r="E3" s="84"/>
      <c r="F3" s="84"/>
      <c r="G3" s="84"/>
      <c r="H3" s="42"/>
      <c r="I3" s="42"/>
      <c r="J3" s="76"/>
      <c r="K3" s="17"/>
    </row>
    <row r="4" spans="3:12" x14ac:dyDescent="0.25">
      <c r="C4" s="17"/>
      <c r="D4" s="84"/>
      <c r="E4" s="84"/>
      <c r="F4" s="84"/>
      <c r="G4" s="84"/>
      <c r="H4" s="42"/>
      <c r="I4" s="42"/>
      <c r="J4" s="76"/>
      <c r="K4" s="17"/>
    </row>
    <row r="5" spans="3:12" x14ac:dyDescent="0.25">
      <c r="C5" s="17"/>
      <c r="D5" s="84"/>
      <c r="E5" s="84"/>
      <c r="F5" s="84"/>
      <c r="G5" s="84"/>
      <c r="H5" s="42"/>
      <c r="I5" s="42"/>
      <c r="J5" s="76"/>
      <c r="K5" s="17"/>
    </row>
    <row r="6" spans="3:12" x14ac:dyDescent="0.25">
      <c r="C6" s="17"/>
      <c r="D6" s="84"/>
      <c r="E6" s="84"/>
      <c r="F6" s="84"/>
      <c r="G6" s="84"/>
      <c r="H6" s="42"/>
      <c r="I6" s="42"/>
      <c r="J6" s="76"/>
      <c r="K6" s="17"/>
    </row>
    <row r="7" spans="3:12" x14ac:dyDescent="0.25">
      <c r="C7" s="17"/>
      <c r="D7" s="84"/>
      <c r="E7" s="84"/>
      <c r="F7" s="84"/>
      <c r="G7" s="84"/>
      <c r="H7" s="42"/>
      <c r="I7" s="42"/>
      <c r="J7" s="76"/>
      <c r="K7" s="17"/>
    </row>
    <row r="8" spans="3:12" x14ac:dyDescent="0.25">
      <c r="C8" s="17"/>
      <c r="D8" s="84"/>
      <c r="E8" s="84"/>
      <c r="F8" s="84"/>
      <c r="G8" s="84"/>
      <c r="H8" s="42"/>
      <c r="I8" s="42"/>
      <c r="J8" s="76"/>
      <c r="K8" s="17"/>
    </row>
    <row r="9" spans="3:12" x14ac:dyDescent="0.25">
      <c r="C9" s="17"/>
      <c r="D9" s="84"/>
      <c r="E9" s="84"/>
      <c r="F9" s="84"/>
      <c r="G9" s="84"/>
      <c r="H9" s="42"/>
      <c r="I9" s="42"/>
      <c r="J9" s="76"/>
      <c r="K9" s="17"/>
    </row>
    <row r="10" spans="3:12" ht="26.25" customHeight="1" x14ac:dyDescent="0.4">
      <c r="C10" s="17"/>
      <c r="D10" s="85" t="s">
        <v>39</v>
      </c>
      <c r="E10" s="85"/>
      <c r="F10" s="85"/>
      <c r="G10" s="85"/>
      <c r="H10" s="85"/>
      <c r="I10" s="85"/>
      <c r="J10" s="75"/>
      <c r="K10" s="17"/>
    </row>
    <row r="11" spans="3:12" ht="20.25" customHeight="1" x14ac:dyDescent="0.3">
      <c r="C11" s="17"/>
      <c r="D11" s="86" t="s">
        <v>38</v>
      </c>
      <c r="E11" s="86"/>
      <c r="F11" s="86"/>
      <c r="G11" s="86"/>
      <c r="H11" s="86"/>
      <c r="I11" s="86"/>
      <c r="J11" s="71"/>
      <c r="K11" s="17"/>
    </row>
    <row r="12" spans="3:12" ht="15.75" thickBot="1" x14ac:dyDescent="0.3">
      <c r="C12" s="17"/>
      <c r="D12" s="19"/>
      <c r="E12" s="19"/>
      <c r="F12" s="19"/>
      <c r="G12" s="19"/>
      <c r="H12" s="19"/>
      <c r="I12" s="19"/>
      <c r="J12" s="19"/>
      <c r="K12" s="17"/>
    </row>
    <row r="13" spans="3:12" ht="21" thickTop="1" x14ac:dyDescent="0.3">
      <c r="C13" s="17"/>
      <c r="D13" s="20" t="s">
        <v>42</v>
      </c>
      <c r="E13" s="21"/>
      <c r="F13" s="21"/>
      <c r="G13" s="21"/>
      <c r="H13" s="21"/>
      <c r="I13" s="22"/>
      <c r="J13" s="17"/>
      <c r="K13" s="17"/>
    </row>
    <row r="14" spans="3:12" x14ac:dyDescent="0.25">
      <c r="C14" s="17"/>
      <c r="D14" s="23" t="s">
        <v>33</v>
      </c>
      <c r="E14" s="89"/>
      <c r="F14" s="90"/>
      <c r="G14" s="90"/>
      <c r="H14" s="90"/>
      <c r="I14" s="91"/>
      <c r="J14" s="17"/>
      <c r="K14" s="24"/>
      <c r="L14" s="25"/>
    </row>
    <row r="15" spans="3:12" x14ac:dyDescent="0.25">
      <c r="C15" s="17"/>
      <c r="D15" s="23" t="s">
        <v>34</v>
      </c>
      <c r="E15" s="92"/>
      <c r="F15" s="93"/>
      <c r="G15" s="93"/>
      <c r="H15" s="93"/>
      <c r="I15" s="94"/>
      <c r="J15" s="17"/>
      <c r="K15" s="24"/>
      <c r="L15" s="25"/>
    </row>
    <row r="16" spans="3:12" x14ac:dyDescent="0.25">
      <c r="C16" s="17"/>
      <c r="D16" s="23"/>
      <c r="E16" s="95"/>
      <c r="F16" s="96"/>
      <c r="G16" s="96"/>
      <c r="H16" s="96"/>
      <c r="I16" s="97"/>
      <c r="J16" s="17"/>
      <c r="K16" s="24"/>
      <c r="L16" s="25"/>
    </row>
    <row r="17" spans="3:12" x14ac:dyDescent="0.25">
      <c r="C17" s="17"/>
      <c r="D17" s="23" t="s">
        <v>58</v>
      </c>
      <c r="E17" s="73" t="s">
        <v>47</v>
      </c>
      <c r="F17" s="66"/>
      <c r="G17" s="66"/>
      <c r="H17" s="66"/>
      <c r="I17" s="67"/>
      <c r="J17" s="17"/>
      <c r="K17" s="24"/>
      <c r="L17" s="25"/>
    </row>
    <row r="18" spans="3:12" ht="15.75" thickBot="1" x14ac:dyDescent="0.3">
      <c r="C18" s="17"/>
      <c r="D18" s="26" t="s">
        <v>35</v>
      </c>
      <c r="E18" s="98"/>
      <c r="F18" s="99"/>
      <c r="G18" s="99"/>
      <c r="H18" s="99"/>
      <c r="I18" s="100"/>
      <c r="J18" s="17"/>
      <c r="K18" s="24"/>
      <c r="L18" s="25"/>
    </row>
    <row r="19" spans="3:12" ht="16.5" thickTop="1" thickBot="1" x14ac:dyDescent="0.3">
      <c r="C19" s="17"/>
      <c r="D19" s="27"/>
      <c r="E19" s="28"/>
      <c r="F19" s="28"/>
      <c r="G19" s="28"/>
      <c r="H19" s="28"/>
      <c r="I19" s="77"/>
      <c r="J19" s="17"/>
      <c r="K19" s="17"/>
    </row>
    <row r="20" spans="3:12" ht="21" thickTop="1" x14ac:dyDescent="0.3">
      <c r="C20" s="17"/>
      <c r="D20" s="20" t="s">
        <v>36</v>
      </c>
      <c r="E20" s="21"/>
      <c r="F20" s="21"/>
      <c r="G20" s="21"/>
      <c r="H20" s="21"/>
      <c r="I20" s="22"/>
      <c r="J20" s="17"/>
      <c r="K20" s="17"/>
    </row>
    <row r="21" spans="3:12" x14ac:dyDescent="0.25">
      <c r="C21" s="17"/>
      <c r="D21" s="29"/>
      <c r="E21" s="30"/>
      <c r="F21" s="30"/>
      <c r="G21" s="50"/>
      <c r="H21" s="30"/>
      <c r="I21" s="31"/>
      <c r="J21" s="17"/>
      <c r="K21" s="17"/>
    </row>
    <row r="22" spans="3:12" x14ac:dyDescent="0.25">
      <c r="C22" s="17"/>
      <c r="D22" s="29" t="s">
        <v>108</v>
      </c>
      <c r="E22" s="30"/>
      <c r="F22" s="30"/>
      <c r="G22" s="50"/>
      <c r="H22" s="50"/>
      <c r="I22" s="56">
        <v>0</v>
      </c>
      <c r="J22" s="17"/>
      <c r="K22" s="17"/>
    </row>
    <row r="23" spans="3:12" x14ac:dyDescent="0.25">
      <c r="C23" s="17"/>
      <c r="D23" s="29" t="s">
        <v>109</v>
      </c>
      <c r="E23" s="30"/>
      <c r="F23" s="30"/>
      <c r="G23" s="50"/>
      <c r="H23" s="50"/>
      <c r="I23" s="68">
        <f>SUM(I32,I37:I38,I41:I43,I46:I52)</f>
        <v>0</v>
      </c>
      <c r="J23" s="17"/>
      <c r="K23" s="17"/>
    </row>
    <row r="24" spans="3:12" ht="16.5" thickBot="1" x14ac:dyDescent="0.3">
      <c r="C24" s="17"/>
      <c r="D24" s="32" t="s">
        <v>62</v>
      </c>
      <c r="E24" s="33"/>
      <c r="F24" s="33"/>
      <c r="G24" s="54"/>
      <c r="H24" s="54"/>
      <c r="I24" s="55">
        <f>SUM(I22:I23)</f>
        <v>0</v>
      </c>
      <c r="J24" s="17"/>
      <c r="K24" s="17"/>
    </row>
    <row r="25" spans="3:12" ht="16.5" thickTop="1" thickBot="1" x14ac:dyDescent="0.3">
      <c r="C25" s="17"/>
      <c r="D25" s="27"/>
      <c r="E25" s="28"/>
      <c r="F25" s="28"/>
      <c r="G25" s="28"/>
      <c r="H25" s="28"/>
      <c r="I25" s="28"/>
      <c r="J25" s="17"/>
      <c r="K25" s="17"/>
    </row>
    <row r="26" spans="3:12" ht="21" thickTop="1" x14ac:dyDescent="0.3">
      <c r="C26" s="17"/>
      <c r="D26" s="20" t="s">
        <v>40</v>
      </c>
      <c r="E26" s="21"/>
      <c r="F26" s="21"/>
      <c r="G26" s="21"/>
      <c r="H26" s="21"/>
      <c r="I26" s="22"/>
      <c r="J26" s="17"/>
      <c r="K26" s="17"/>
    </row>
    <row r="27" spans="3:12" x14ac:dyDescent="0.25">
      <c r="C27" s="17"/>
      <c r="D27" s="29"/>
      <c r="E27" s="30"/>
      <c r="F27" s="30"/>
      <c r="G27" s="30"/>
      <c r="H27" s="30"/>
      <c r="I27" s="31"/>
      <c r="J27" s="17"/>
      <c r="K27" s="17"/>
    </row>
    <row r="28" spans="3:12" ht="43.5" x14ac:dyDescent="0.25">
      <c r="C28" s="17"/>
      <c r="D28" s="23" t="s">
        <v>0</v>
      </c>
      <c r="E28" s="30"/>
      <c r="F28" s="30"/>
      <c r="H28" s="49" t="s">
        <v>69</v>
      </c>
      <c r="I28" s="53" t="s">
        <v>107</v>
      </c>
      <c r="J28" s="17"/>
      <c r="K28" s="17"/>
    </row>
    <row r="29" spans="3:12" x14ac:dyDescent="0.25">
      <c r="C29" s="17"/>
      <c r="D29" s="29" t="s">
        <v>41</v>
      </c>
      <c r="E29" s="30"/>
      <c r="F29" s="30"/>
      <c r="H29" s="45">
        <v>0</v>
      </c>
      <c r="I29" s="78">
        <v>0</v>
      </c>
      <c r="J29" s="17"/>
      <c r="K29" s="17"/>
    </row>
    <row r="30" spans="3:12" x14ac:dyDescent="0.25">
      <c r="C30" s="17"/>
      <c r="D30" s="29" t="s">
        <v>70</v>
      </c>
      <c r="E30" s="30"/>
      <c r="F30" s="30"/>
      <c r="H30" s="45">
        <v>0</v>
      </c>
      <c r="I30" s="78">
        <v>0</v>
      </c>
      <c r="J30" s="17"/>
      <c r="K30" s="17"/>
    </row>
    <row r="31" spans="3:12" x14ac:dyDescent="0.25">
      <c r="C31" s="17"/>
      <c r="D31" s="101" t="str">
        <f>IF(AND(H30&gt;0,D60="No Social Housing Relief"),"Error. Social Housing Relief would not apply based on the answers provided in the 'Reliefs' sheet. Please amend answers or change floorspace inputs","")</f>
        <v/>
      </c>
      <c r="E31" s="102"/>
      <c r="F31" s="102"/>
      <c r="G31" s="102"/>
      <c r="H31" s="102"/>
      <c r="I31" s="103"/>
      <c r="J31" s="17"/>
      <c r="K31" s="17"/>
    </row>
    <row r="32" spans="3:12" x14ac:dyDescent="0.25">
      <c r="C32" s="17"/>
      <c r="D32" s="29" t="s">
        <v>14</v>
      </c>
      <c r="E32" s="30"/>
      <c r="F32" s="30"/>
      <c r="H32" s="46">
        <f>SUM(H29:H30)</f>
        <v>0</v>
      </c>
      <c r="I32" s="79">
        <f>SUM(I29:I30)</f>
        <v>0</v>
      </c>
      <c r="J32" s="17"/>
      <c r="K32" s="17"/>
    </row>
    <row r="33" spans="3:11" x14ac:dyDescent="0.25">
      <c r="C33" s="17"/>
      <c r="D33" s="29"/>
      <c r="E33" s="30"/>
      <c r="F33" s="30"/>
      <c r="G33" s="30"/>
      <c r="H33" s="30"/>
      <c r="I33" s="31"/>
      <c r="J33" s="17"/>
      <c r="K33" s="17"/>
    </row>
    <row r="34" spans="3:11" x14ac:dyDescent="0.25">
      <c r="C34" s="17"/>
      <c r="D34" s="29" t="s">
        <v>72</v>
      </c>
      <c r="E34" s="30"/>
      <c r="F34" s="30"/>
      <c r="G34" s="30"/>
      <c r="H34" s="30"/>
      <c r="I34" s="15" t="s">
        <v>75</v>
      </c>
      <c r="J34" s="17"/>
      <c r="K34" s="17"/>
    </row>
    <row r="35" spans="3:11" x14ac:dyDescent="0.25">
      <c r="C35" s="17"/>
      <c r="D35" s="29"/>
      <c r="E35" s="30"/>
      <c r="F35" s="30"/>
      <c r="G35" s="30"/>
      <c r="H35" s="30"/>
      <c r="I35" s="31"/>
      <c r="J35" s="17"/>
      <c r="K35" s="17"/>
    </row>
    <row r="36" spans="3:11" x14ac:dyDescent="0.25">
      <c r="C36" s="17"/>
      <c r="D36" s="23" t="s">
        <v>1</v>
      </c>
      <c r="E36" s="30"/>
      <c r="F36" s="30"/>
      <c r="G36" s="30"/>
      <c r="H36" s="30"/>
      <c r="I36" s="31"/>
      <c r="J36" s="17"/>
      <c r="K36" s="17"/>
    </row>
    <row r="37" spans="3:11" x14ac:dyDescent="0.25">
      <c r="C37" s="17"/>
      <c r="D37" s="29" t="s">
        <v>63</v>
      </c>
      <c r="E37" s="30"/>
      <c r="F37" s="30"/>
      <c r="H37" s="45">
        <v>0</v>
      </c>
      <c r="I37" s="78">
        <v>0</v>
      </c>
      <c r="J37" s="17"/>
      <c r="K37" s="17"/>
    </row>
    <row r="38" spans="3:11" x14ac:dyDescent="0.25">
      <c r="C38" s="17"/>
      <c r="D38" s="29" t="s">
        <v>23</v>
      </c>
      <c r="E38" s="30"/>
      <c r="F38" s="30"/>
      <c r="H38" s="45">
        <v>0</v>
      </c>
      <c r="I38" s="78">
        <v>0</v>
      </c>
      <c r="J38" s="17"/>
      <c r="K38" s="17"/>
    </row>
    <row r="39" spans="3:11" x14ac:dyDescent="0.25">
      <c r="C39" s="17"/>
      <c r="D39" s="29"/>
      <c r="E39" s="30"/>
      <c r="F39" s="30"/>
      <c r="G39" s="30"/>
      <c r="H39" s="30"/>
      <c r="I39" s="31"/>
      <c r="J39" s="17"/>
      <c r="K39" s="17"/>
    </row>
    <row r="40" spans="3:11" x14ac:dyDescent="0.25">
      <c r="C40" s="17"/>
      <c r="D40" s="23" t="s">
        <v>32</v>
      </c>
      <c r="E40" s="30"/>
      <c r="F40" s="30"/>
      <c r="G40" s="30"/>
      <c r="H40" s="30"/>
      <c r="I40" s="31"/>
      <c r="J40" s="17"/>
      <c r="K40" s="17"/>
    </row>
    <row r="41" spans="3:11" x14ac:dyDescent="0.25">
      <c r="C41" s="17"/>
      <c r="D41" s="29" t="s">
        <v>8</v>
      </c>
      <c r="E41" s="30"/>
      <c r="F41" s="30"/>
      <c r="H41" s="45">
        <v>0</v>
      </c>
      <c r="I41" s="78">
        <v>0</v>
      </c>
      <c r="J41" s="17"/>
      <c r="K41" s="17"/>
    </row>
    <row r="42" spans="3:11" x14ac:dyDescent="0.25">
      <c r="C42" s="17"/>
      <c r="D42" s="29" t="s">
        <v>9</v>
      </c>
      <c r="E42" s="30"/>
      <c r="F42" s="30"/>
      <c r="H42" s="45">
        <v>0</v>
      </c>
      <c r="I42" s="78">
        <v>0</v>
      </c>
      <c r="J42" s="17"/>
      <c r="K42" s="17"/>
    </row>
    <row r="43" spans="3:11" x14ac:dyDescent="0.25">
      <c r="C43" s="17"/>
      <c r="D43" s="29" t="s">
        <v>10</v>
      </c>
      <c r="E43" s="30"/>
      <c r="F43" s="30"/>
      <c r="H43" s="45">
        <v>0</v>
      </c>
      <c r="I43" s="78">
        <v>0</v>
      </c>
      <c r="J43" s="17"/>
      <c r="K43" s="17"/>
    </row>
    <row r="44" spans="3:11" x14ac:dyDescent="0.25">
      <c r="C44" s="17"/>
      <c r="D44" s="29"/>
      <c r="E44" s="30"/>
      <c r="F44" s="30"/>
      <c r="G44" s="30"/>
      <c r="H44" s="30"/>
      <c r="I44" s="31"/>
      <c r="J44" s="17"/>
      <c r="K44" s="17"/>
    </row>
    <row r="45" spans="3:11" x14ac:dyDescent="0.25">
      <c r="C45" s="17"/>
      <c r="D45" s="23" t="s">
        <v>12</v>
      </c>
      <c r="E45" s="30"/>
      <c r="F45" s="30"/>
      <c r="G45" s="30"/>
      <c r="H45" s="30"/>
      <c r="I45" s="31"/>
      <c r="J45" s="17"/>
      <c r="K45" s="17"/>
    </row>
    <row r="46" spans="3:11" x14ac:dyDescent="0.25">
      <c r="C46" s="17"/>
      <c r="D46" s="29" t="s">
        <v>5</v>
      </c>
      <c r="E46" s="30"/>
      <c r="F46" s="30"/>
      <c r="H46" s="45">
        <v>0</v>
      </c>
      <c r="I46" s="78">
        <v>0</v>
      </c>
      <c r="J46" s="17"/>
      <c r="K46" s="17"/>
    </row>
    <row r="47" spans="3:11" x14ac:dyDescent="0.25">
      <c r="C47" s="17"/>
      <c r="D47" s="29" t="s">
        <v>11</v>
      </c>
      <c r="E47" s="30"/>
      <c r="F47" s="30"/>
      <c r="H47" s="45">
        <v>0</v>
      </c>
      <c r="I47" s="78">
        <v>0</v>
      </c>
      <c r="J47" s="17"/>
      <c r="K47" s="17"/>
    </row>
    <row r="48" spans="3:11" x14ac:dyDescent="0.25">
      <c r="C48" s="17"/>
      <c r="D48" s="29" t="s">
        <v>6</v>
      </c>
      <c r="E48" s="30"/>
      <c r="F48" s="30"/>
      <c r="H48" s="45">
        <v>0</v>
      </c>
      <c r="I48" s="78">
        <v>0</v>
      </c>
      <c r="J48" s="17"/>
      <c r="K48" s="17"/>
    </row>
    <row r="49" spans="3:11" x14ac:dyDescent="0.25">
      <c r="C49" s="17"/>
      <c r="D49" s="74" t="s">
        <v>37</v>
      </c>
      <c r="E49" s="30"/>
      <c r="F49" s="30"/>
      <c r="H49" s="45">
        <v>0</v>
      </c>
      <c r="I49" s="78">
        <v>0</v>
      </c>
      <c r="J49" s="17"/>
      <c r="K49" s="17"/>
    </row>
    <row r="50" spans="3:11" x14ac:dyDescent="0.25">
      <c r="C50" s="17"/>
      <c r="D50" s="74" t="s">
        <v>37</v>
      </c>
      <c r="E50" s="30"/>
      <c r="F50" s="30"/>
      <c r="H50" s="45">
        <v>0</v>
      </c>
      <c r="I50" s="78">
        <v>0</v>
      </c>
      <c r="J50" s="17"/>
      <c r="K50" s="17"/>
    </row>
    <row r="51" spans="3:11" x14ac:dyDescent="0.25">
      <c r="C51" s="17"/>
      <c r="D51" s="74" t="s">
        <v>37</v>
      </c>
      <c r="E51" s="30"/>
      <c r="F51" s="30"/>
      <c r="H51" s="45">
        <v>0</v>
      </c>
      <c r="I51" s="78">
        <v>0</v>
      </c>
      <c r="J51" s="17"/>
      <c r="K51" s="17"/>
    </row>
    <row r="52" spans="3:11" x14ac:dyDescent="0.25">
      <c r="C52" s="17"/>
      <c r="D52" s="74" t="s">
        <v>37</v>
      </c>
      <c r="E52" s="30"/>
      <c r="F52" s="30"/>
      <c r="H52" s="45">
        <v>0</v>
      </c>
      <c r="I52" s="78">
        <v>0</v>
      </c>
      <c r="J52" s="17"/>
      <c r="K52" s="17"/>
    </row>
    <row r="53" spans="3:11" x14ac:dyDescent="0.25">
      <c r="C53" s="17"/>
      <c r="D53" s="29"/>
      <c r="E53" s="30"/>
      <c r="F53" s="30"/>
      <c r="G53" s="30"/>
      <c r="H53" s="30"/>
      <c r="I53" s="31"/>
      <c r="J53" s="17"/>
      <c r="K53" s="17"/>
    </row>
    <row r="54" spans="3:11" ht="16.5" thickBot="1" x14ac:dyDescent="0.3">
      <c r="C54" s="17"/>
      <c r="D54" s="32" t="s">
        <v>61</v>
      </c>
      <c r="E54" s="33"/>
      <c r="F54" s="33"/>
      <c r="G54" s="54"/>
      <c r="H54" s="54"/>
      <c r="I54" s="55">
        <f>SUM(H46:H52,H41:H43,H37:H38,H32)</f>
        <v>0</v>
      </c>
      <c r="J54" s="17"/>
      <c r="K54" s="17"/>
    </row>
    <row r="55" spans="3:11" ht="15.75" thickTop="1" x14ac:dyDescent="0.25">
      <c r="C55" s="17"/>
      <c r="D55" s="27"/>
      <c r="E55" s="28"/>
      <c r="F55" s="28"/>
      <c r="G55" s="28"/>
      <c r="H55" s="28"/>
      <c r="I55" s="28"/>
      <c r="J55" s="17"/>
      <c r="K55" s="17"/>
    </row>
    <row r="56" spans="3:11" ht="36" customHeight="1" thickBot="1" x14ac:dyDescent="0.3">
      <c r="C56" s="17"/>
      <c r="D56" s="35" t="s">
        <v>77</v>
      </c>
      <c r="E56" s="14"/>
      <c r="F56" s="14"/>
      <c r="G56" s="14"/>
      <c r="H56" s="14"/>
      <c r="I56" s="65">
        <f>IF(D57="Error. Please ensure floorspace inputs are correct and that a residential charging zone is selected. Errors are denoted by a red box in the right hand margin.","Please correct errors",'Charging Calculations'!B33)</f>
        <v>0</v>
      </c>
      <c r="J56" s="17"/>
      <c r="K56" s="17"/>
    </row>
    <row r="57" spans="3:11" ht="42.75" customHeight="1" thickTop="1" thickBot="1" x14ac:dyDescent="0.3">
      <c r="C57" s="17"/>
      <c r="D57" s="107" t="str">
        <f>IF(OR(I29&gt;H29,I30&gt;H30,I37&gt;H37,I38&gt;H38,I41&gt;H41,I42&gt;H42,I43&gt;H43,I46&gt;H46,I47&gt;H47,I48&gt;H48,I49&gt;H49,I50&gt;H50,I51&gt;H51,I52&gt;H52,'Charging Calculations'!B9="Error. Please select a residential charging zone."),"Error. Please ensure floorspace inputs are correct and that a residential charging zone is selected. Errors are denoted by a red box in the right hand margin.","")</f>
        <v/>
      </c>
      <c r="E57" s="107"/>
      <c r="F57" s="107"/>
      <c r="G57" s="107"/>
      <c r="H57" s="107"/>
      <c r="I57" s="107"/>
      <c r="J57" s="17"/>
      <c r="K57" s="17"/>
    </row>
    <row r="58" spans="3:11" ht="41.25" customHeight="1" thickTop="1" x14ac:dyDescent="0.25">
      <c r="C58" s="17"/>
      <c r="D58" s="107" t="str">
        <f>IF(OR(AND(H32=0,I54-SUM(I52,I51,I50,I49,I48,I47,I46,I43,I42,I41,I38,I37)&lt;100,D57&lt;&gt;"Error. Please ensure floorspace inputs are correct and that a residential charging zone is selected. Errors are denoted by a red box in the right hand margin."),AND('Liability Calculator'!I54-SUM('Liability Calculator'!I37,'Liability Calculator'!I32,'Liability Calculator'!I38,'Liability Calculator'!I41,'Liability Calculator'!I42,'Liability Calculator'!I43,'Liability Calculator'!I46,'Liability Calculator'!I47,'Liability Calculator'!I48,'Liability Calculator'!I49,'Liability Calculator'!I50,'Liability Calculator'!I51,'Liability Calculator'!I52)&lt;100,'Liability Calculator'!I34="No",D57&lt;&gt;"Error. Please ensure floorspace inputs are correct and that a residential charging zone is selected. Errors are denoted by a red box in the right hand margin.")),"The development comprises less than 100sqm of new build and does not involve the creation of one or more new dwellings. The development therefore qualifies for Minor Development Exemption","")</f>
        <v>The development comprises less than 100sqm of new build and does not involve the creation of one or more new dwellings. The development therefore qualifies for Minor Development Exemption</v>
      </c>
      <c r="E58" s="107"/>
      <c r="F58" s="107"/>
      <c r="G58" s="107"/>
      <c r="H58" s="107"/>
      <c r="I58" s="107"/>
      <c r="J58" s="17"/>
      <c r="K58" s="17"/>
    </row>
    <row r="59" spans="3:11" ht="20.25" x14ac:dyDescent="0.3">
      <c r="C59" s="17"/>
      <c r="D59" s="52" t="s">
        <v>99</v>
      </c>
      <c r="E59" s="34"/>
      <c r="F59" s="34"/>
      <c r="G59" s="50"/>
      <c r="H59" s="47"/>
      <c r="I59" s="48"/>
      <c r="J59" s="17"/>
      <c r="K59" s="17"/>
    </row>
    <row r="60" spans="3:11" ht="15.75" x14ac:dyDescent="0.25">
      <c r="C60" s="17"/>
      <c r="D60" s="104" t="str">
        <f>IF('Relief Self-Assessment'!D25="Social Housing Relief would apply. Applicant must submit 'Claiming Exemption or Relief' form for formal determination by the Council.","Social Housing Relief","No Social Housing Relief")</f>
        <v>No Social Housing Relief</v>
      </c>
      <c r="E60" s="105"/>
      <c r="F60" s="105"/>
      <c r="G60" s="105"/>
      <c r="H60" s="105"/>
      <c r="I60" s="62">
        <f>IF(D60="Social Housing Relief",'Charging Calculations'!B40,0)</f>
        <v>0</v>
      </c>
      <c r="J60" s="17"/>
      <c r="K60" s="17"/>
    </row>
    <row r="61" spans="3:11" ht="15.75" x14ac:dyDescent="0.25">
      <c r="C61" s="17"/>
      <c r="D61" s="104" t="str">
        <f>IF('Relief Self-Assessment'!D42="Charitable exemption would apply. Applicant must submit 'Claiming Exemption or Relief' form for formal determination by the Council.","Charitable Exemption",IF('Relief Self-Assessment'!D42="Charitable exemption may apply; however, further advice should be sought regarding apportioned liability.","Charitable Exemption: seek further advice", "No Charitable Exemption"))</f>
        <v>No Charitable Exemption</v>
      </c>
      <c r="E61" s="105"/>
      <c r="F61" s="105"/>
      <c r="G61" s="105"/>
      <c r="H61" s="105"/>
      <c r="I61" s="62"/>
      <c r="J61" s="17"/>
      <c r="K61" s="17"/>
    </row>
    <row r="62" spans="3:11" ht="15.75" x14ac:dyDescent="0.25">
      <c r="C62" s="17"/>
      <c r="D62" s="104" t="str">
        <f>IF('Relief Self-Assessment'!D53="Self-build exemption would apply. Applicant must submit 'Claiming Exemption or Relief' form for formal determination by the Council.","Self-Build Exemption",IF('Relief Self-Assessment'!D53="Self-build exemption may apply to part of the development. Further advice should be sought from the Council.","Self-Build Exemption: seek further advice","No Self-Build Exemption"))</f>
        <v>No Self-Build Exemption</v>
      </c>
      <c r="E62" s="105"/>
      <c r="F62" s="105"/>
      <c r="G62" s="105"/>
      <c r="H62" s="105"/>
      <c r="I62" s="62"/>
      <c r="J62" s="17"/>
      <c r="K62" s="17"/>
    </row>
    <row r="63" spans="3:11" ht="15.75" x14ac:dyDescent="0.25">
      <c r="C63" s="17"/>
      <c r="D63" s="104" t="str">
        <f>IF('Relief Self-Assessment'!D74="Residential annex exemption would apply. Applicant must submit 'Claiming Exemption or Relief' form for formal determination by the Council.","Residential Annex Exemption",IF('Relief Self-Assessment'!D74="Residential extension exemption would apply.  Applicant must submit 'Claiming Exemption or Relief' form for formal determination by the Council.","Residential Extension Exemption","No Residential Annex/Residential Extension Exemption"))</f>
        <v>No Residential Annex/Residential Extension Exemption</v>
      </c>
      <c r="E63" s="105"/>
      <c r="F63" s="105"/>
      <c r="G63" s="105"/>
      <c r="H63" s="105"/>
      <c r="I63" s="62"/>
      <c r="J63" s="17"/>
      <c r="K63" s="17"/>
    </row>
    <row r="64" spans="3:11" ht="16.5" thickBot="1" x14ac:dyDescent="0.3">
      <c r="C64" s="17"/>
      <c r="D64" s="63"/>
      <c r="E64" s="54"/>
      <c r="F64" s="54"/>
      <c r="G64" s="54"/>
      <c r="H64" s="54"/>
      <c r="I64" s="61"/>
      <c r="J64" s="17"/>
      <c r="K64" s="17"/>
    </row>
    <row r="65" spans="3:11" ht="39" customHeight="1" thickTop="1" thickBot="1" x14ac:dyDescent="0.3">
      <c r="C65" s="17"/>
      <c r="D65" s="35" t="s">
        <v>76</v>
      </c>
      <c r="E65" s="14"/>
      <c r="F65" s="14"/>
      <c r="G65" s="14"/>
      <c r="H65" s="14"/>
      <c r="I65" s="14">
        <f>IF(I56="Please correct errors",0,IF(OR(D62="Self-Build Exemption",D63="Residential Annex Exemption",D63="Residential Extension Exemption"),SUM('Charging Calculations'!B33-'Charging Calculations'!B13),IF('Liability Calculator'!D61="Charitable Exemption",0,'Liability Calculator'!I56-'Liability Calculator'!I60)))</f>
        <v>0</v>
      </c>
      <c r="J65" s="17"/>
      <c r="K65" s="17"/>
    </row>
    <row r="66" spans="3:11" ht="21" customHeight="1" thickTop="1" x14ac:dyDescent="0.25">
      <c r="C66" s="17"/>
      <c r="D66" s="51"/>
      <c r="E66" s="51"/>
      <c r="F66" s="51"/>
      <c r="G66" s="51"/>
      <c r="H66" s="51"/>
      <c r="I66" s="51"/>
      <c r="J66" s="51"/>
      <c r="K66" s="17"/>
    </row>
    <row r="67" spans="3:11" ht="78" customHeight="1" x14ac:dyDescent="0.25">
      <c r="C67" s="17"/>
      <c r="D67" s="88" t="s">
        <v>106</v>
      </c>
      <c r="E67" s="88"/>
      <c r="F67" s="88"/>
      <c r="G67" s="88"/>
      <c r="H67" s="88"/>
      <c r="I67" s="88"/>
      <c r="J67" s="70"/>
      <c r="K67" s="17"/>
    </row>
    <row r="68" spans="3:11" ht="15.75" customHeight="1" x14ac:dyDescent="0.25">
      <c r="C68" s="17"/>
      <c r="D68" s="41"/>
      <c r="E68" s="36"/>
      <c r="F68" s="36"/>
      <c r="G68" s="36"/>
      <c r="H68" s="36"/>
      <c r="I68" s="36"/>
      <c r="J68" s="36"/>
      <c r="K68" s="17"/>
    </row>
  </sheetData>
  <sheetProtection password="ED6F" sheet="1" objects="1" scenarios="1" selectLockedCells="1"/>
  <mergeCells count="16">
    <mergeCell ref="D1:F1"/>
    <mergeCell ref="G1:I1"/>
    <mergeCell ref="D58:I58"/>
    <mergeCell ref="D10:I10"/>
    <mergeCell ref="D11:I11"/>
    <mergeCell ref="D2:G9"/>
    <mergeCell ref="D57:I57"/>
    <mergeCell ref="D67:I67"/>
    <mergeCell ref="E14:I14"/>
    <mergeCell ref="E15:I16"/>
    <mergeCell ref="E18:I18"/>
    <mergeCell ref="D31:I31"/>
    <mergeCell ref="D60:H60"/>
    <mergeCell ref="D61:H61"/>
    <mergeCell ref="D62:H62"/>
    <mergeCell ref="D63:H63"/>
  </mergeCells>
  <conditionalFormatting sqref="D58:I58">
    <cfRule type="containsText" dxfId="41" priority="15" operator="containsText" text="The development comprises less than 100sqm of new build and does not involve the creation of one or more new dwellings. The development therefore qualifies for Minor Development Exemption.">
      <formula>NOT(ISERROR(SEARCH("The development comprises less than 100sqm of new build and does not involve the creation of one or more new dwellings. The development therefore qualifies for Minor Development Exemption.",D58)))</formula>
    </cfRule>
  </conditionalFormatting>
  <conditionalFormatting sqref="I34">
    <cfRule type="containsBlanks" dxfId="40" priority="14">
      <formula>LEN(TRIM(I34))=0</formula>
    </cfRule>
  </conditionalFormatting>
  <conditionalFormatting sqref="D30:F30 H30:I30">
    <cfRule type="expression" dxfId="39" priority="61">
      <formula>AND($D$60="No Social Housing Relief",#REF!&gt;0)</formula>
    </cfRule>
  </conditionalFormatting>
  <conditionalFormatting sqref="J30">
    <cfRule type="expression" dxfId="38" priority="11">
      <formula>I30&gt;H30</formula>
    </cfRule>
  </conditionalFormatting>
  <conditionalFormatting sqref="J29">
    <cfRule type="expression" dxfId="37" priority="10">
      <formula>I29&gt;H29</formula>
    </cfRule>
  </conditionalFormatting>
  <conditionalFormatting sqref="J37:J38">
    <cfRule type="expression" dxfId="36" priority="9">
      <formula>I37&gt;H37</formula>
    </cfRule>
  </conditionalFormatting>
  <conditionalFormatting sqref="J41:J43">
    <cfRule type="expression" dxfId="35" priority="8">
      <formula>I41&gt;H41</formula>
    </cfRule>
  </conditionalFormatting>
  <conditionalFormatting sqref="J46:J52">
    <cfRule type="expression" dxfId="34" priority="7">
      <formula>I46&gt;H46</formula>
    </cfRule>
  </conditionalFormatting>
  <conditionalFormatting sqref="D57:I57">
    <cfRule type="containsText" dxfId="33" priority="6" operator="containsText" text="Error. Please ensure floorspace inputs are correct and that a residential charging zone is selected. Errors are denoted by a red box in the right hand margin.">
      <formula>NOT(ISERROR(SEARCH("Error. Please ensure floorspace inputs are correct and that a residential charging zone is selected. Errors are denoted by a red box in the right hand margin.",D57)))</formula>
    </cfRule>
  </conditionalFormatting>
  <conditionalFormatting sqref="D60:H60">
    <cfRule type="notContainsText" dxfId="32" priority="4" operator="notContains" text="No Social Housing Relief">
      <formula>ISERROR(SEARCH("No Social Housing Relief",D60))</formula>
    </cfRule>
  </conditionalFormatting>
  <conditionalFormatting sqref="D61:H61">
    <cfRule type="notContainsText" dxfId="31" priority="3" operator="notContains" text="No Charitable Exemption">
      <formula>ISERROR(SEARCH("No Charitable Exemption",D61))</formula>
    </cfRule>
  </conditionalFormatting>
  <conditionalFormatting sqref="D62:H62">
    <cfRule type="notContainsText" dxfId="30" priority="2" operator="notContains" text="No Self-Build Exemption">
      <formula>ISERROR(SEARCH("No Self-Build Exemption",D62))</formula>
    </cfRule>
  </conditionalFormatting>
  <conditionalFormatting sqref="D63:H63">
    <cfRule type="notContainsText" dxfId="29" priority="1" operator="notContains" text="No Residential Annex/Residential Extension Exemption">
      <formula>ISERROR(SEARCH("No Residential Annex/Residential Extension Exemption",D63))</formula>
    </cfRule>
  </conditionalFormatting>
  <dataValidations xWindow="750" yWindow="555" count="3">
    <dataValidation type="list" allowBlank="1" showInputMessage="1" showErrorMessage="1" sqref="E17">
      <formula1>ResidentialZones</formula1>
    </dataValidation>
    <dataValidation type="list" showInputMessage="1" showErrorMessage="1" error="Please enter a Yes or No answer" promptTitle="Note" prompt="Will the development create one or more new separate dwellings?" sqref="I34:J34">
      <formula1>Options</formula1>
    </dataValidation>
    <dataValidation type="whole" operator="greaterThanOrEqual" showInputMessage="1" showErrorMessage="1" sqref="H29">
      <formula1>I29</formula1>
    </dataValidation>
  </dataValidations>
  <hyperlinks>
    <hyperlink ref="G1:I1" location="'Relief Self-Assessment'!A1" display="Go to Relief Self-Assessment"/>
  </hyperlinks>
  <pageMargins left="0.7" right="0.7" top="0.75" bottom="0.75" header="0.3" footer="0.3"/>
  <pageSetup paperSize="9" scale="47" orientation="portrait"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D2C85A0A-3BED-4F90-AB8F-05F8929C162C}">
            <xm:f>'Charging Calculations'!B9="Error. Please select a residential charging zone."</xm:f>
            <x14:dxf>
              <fill>
                <patternFill>
                  <bgColor rgb="FFFF0000"/>
                </patternFill>
              </fill>
            </x14:dxf>
          </x14:cfRule>
          <xm:sqref>J17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77"/>
  <sheetViews>
    <sheetView showGridLines="0" zoomScale="70" zoomScaleNormal="70" zoomScaleSheetLayoutView="85" zoomScalePageLayoutView="40" workbookViewId="0">
      <selection activeCell="I49" sqref="I49"/>
    </sheetView>
  </sheetViews>
  <sheetFormatPr defaultRowHeight="15" x14ac:dyDescent="0.25"/>
  <cols>
    <col min="1" max="1" width="12.5703125" style="18" customWidth="1"/>
    <col min="2" max="2" width="9.140625" style="18"/>
    <col min="3" max="3" width="9.28515625" style="18" customWidth="1"/>
    <col min="4" max="4" width="56.85546875" style="18" customWidth="1"/>
    <col min="5" max="5" width="18.85546875" style="18" customWidth="1"/>
    <col min="6" max="6" width="9.140625" style="18" customWidth="1"/>
    <col min="7" max="9" width="29.42578125" style="18" customWidth="1"/>
    <col min="10" max="10" width="9.28515625" style="18" customWidth="1"/>
    <col min="11" max="11" width="21.28515625" style="18" bestFit="1" customWidth="1"/>
    <col min="12" max="16384" width="9.140625" style="18"/>
  </cols>
  <sheetData>
    <row r="1" spans="3:10" ht="45" customHeight="1" x14ac:dyDescent="0.25">
      <c r="C1" s="17"/>
      <c r="D1" s="106" t="s">
        <v>43</v>
      </c>
      <c r="E1" s="106"/>
      <c r="F1" s="106"/>
      <c r="G1" s="87" t="s">
        <v>104</v>
      </c>
      <c r="H1" s="87"/>
      <c r="I1" s="87"/>
      <c r="J1" s="17"/>
    </row>
    <row r="2" spans="3:10" x14ac:dyDescent="0.25">
      <c r="C2" s="17"/>
      <c r="D2" s="84"/>
      <c r="E2" s="84"/>
      <c r="F2" s="84"/>
      <c r="G2" s="84"/>
      <c r="H2" s="42"/>
      <c r="I2" s="42"/>
      <c r="J2" s="17"/>
    </row>
    <row r="3" spans="3:10" x14ac:dyDescent="0.25">
      <c r="C3" s="17"/>
      <c r="D3" s="84"/>
      <c r="E3" s="84"/>
      <c r="F3" s="84"/>
      <c r="G3" s="84"/>
      <c r="H3" s="42"/>
      <c r="I3" s="42"/>
      <c r="J3" s="17"/>
    </row>
    <row r="4" spans="3:10" x14ac:dyDescent="0.25">
      <c r="C4" s="17"/>
      <c r="D4" s="84"/>
      <c r="E4" s="84"/>
      <c r="F4" s="84"/>
      <c r="G4" s="84"/>
      <c r="H4" s="42"/>
      <c r="I4" s="42"/>
      <c r="J4" s="17"/>
    </row>
    <row r="5" spans="3:10" x14ac:dyDescent="0.25">
      <c r="C5" s="17"/>
      <c r="D5" s="84"/>
      <c r="E5" s="84"/>
      <c r="F5" s="84"/>
      <c r="G5" s="84"/>
      <c r="H5" s="42"/>
      <c r="I5" s="42"/>
      <c r="J5" s="17"/>
    </row>
    <row r="6" spans="3:10" x14ac:dyDescent="0.25">
      <c r="C6" s="17"/>
      <c r="D6" s="84"/>
      <c r="E6" s="84"/>
      <c r="F6" s="84"/>
      <c r="G6" s="84"/>
      <c r="H6" s="42"/>
      <c r="I6" s="42"/>
      <c r="J6" s="17"/>
    </row>
    <row r="7" spans="3:10" x14ac:dyDescent="0.25">
      <c r="C7" s="17"/>
      <c r="D7" s="84"/>
      <c r="E7" s="84"/>
      <c r="F7" s="84"/>
      <c r="G7" s="84"/>
      <c r="H7" s="42"/>
      <c r="I7" s="42"/>
      <c r="J7" s="17"/>
    </row>
    <row r="8" spans="3:10" x14ac:dyDescent="0.25">
      <c r="C8" s="17"/>
      <c r="D8" s="84"/>
      <c r="E8" s="84"/>
      <c r="F8" s="84"/>
      <c r="G8" s="84"/>
      <c r="H8" s="42"/>
      <c r="I8" s="42"/>
      <c r="J8" s="17"/>
    </row>
    <row r="9" spans="3:10" x14ac:dyDescent="0.25">
      <c r="C9" s="17"/>
      <c r="D9" s="84"/>
      <c r="E9" s="84"/>
      <c r="F9" s="84"/>
      <c r="G9" s="84"/>
      <c r="H9" s="42"/>
      <c r="I9" s="42"/>
      <c r="J9" s="17"/>
    </row>
    <row r="10" spans="3:10" ht="26.25" x14ac:dyDescent="0.4">
      <c r="C10" s="17"/>
      <c r="D10" s="85" t="s">
        <v>39</v>
      </c>
      <c r="E10" s="85"/>
      <c r="F10" s="85"/>
      <c r="G10" s="85"/>
      <c r="H10" s="85"/>
      <c r="I10" s="85"/>
      <c r="J10" s="17"/>
    </row>
    <row r="11" spans="3:10" ht="20.25" x14ac:dyDescent="0.3">
      <c r="C11" s="17"/>
      <c r="D11" s="86" t="s">
        <v>79</v>
      </c>
      <c r="E11" s="86"/>
      <c r="F11" s="86"/>
      <c r="G11" s="86"/>
      <c r="H11" s="86"/>
      <c r="I11" s="86"/>
      <c r="J11" s="17"/>
    </row>
    <row r="12" spans="3:10" ht="15.75" thickBot="1" x14ac:dyDescent="0.3">
      <c r="C12" s="17"/>
      <c r="D12" s="19"/>
      <c r="E12" s="19"/>
      <c r="F12" s="19"/>
      <c r="G12" s="19"/>
      <c r="H12" s="19"/>
      <c r="I12" s="19"/>
      <c r="J12" s="17"/>
    </row>
    <row r="13" spans="3:10" ht="21" thickTop="1" x14ac:dyDescent="0.3">
      <c r="C13" s="17"/>
      <c r="D13" s="20" t="s">
        <v>18</v>
      </c>
      <c r="E13" s="21"/>
      <c r="F13" s="21"/>
      <c r="G13" s="21"/>
      <c r="H13" s="21"/>
      <c r="I13" s="22"/>
      <c r="J13" s="17"/>
    </row>
    <row r="14" spans="3:10" ht="20.25" x14ac:dyDescent="0.3">
      <c r="C14" s="17"/>
      <c r="D14" s="52"/>
      <c r="E14" s="30"/>
      <c r="F14" s="30"/>
      <c r="G14" s="30"/>
      <c r="H14" s="30"/>
      <c r="I14" s="31"/>
      <c r="J14" s="17"/>
    </row>
    <row r="15" spans="3:10" x14ac:dyDescent="0.25">
      <c r="C15" s="17"/>
      <c r="D15" s="29" t="s">
        <v>78</v>
      </c>
      <c r="E15" s="30"/>
      <c r="F15" s="30"/>
      <c r="G15" s="30"/>
      <c r="H15" s="30"/>
      <c r="I15" s="31"/>
      <c r="J15" s="17"/>
    </row>
    <row r="16" spans="3:10" x14ac:dyDescent="0.25">
      <c r="C16" s="17"/>
      <c r="D16" s="29"/>
      <c r="E16" s="30"/>
      <c r="F16" s="30"/>
      <c r="G16" s="30"/>
      <c r="H16" s="30"/>
      <c r="I16" s="31"/>
      <c r="J16" s="17"/>
    </row>
    <row r="17" spans="3:10" ht="88.5" customHeight="1" x14ac:dyDescent="0.25">
      <c r="C17" s="17"/>
      <c r="D17" s="108" t="s">
        <v>80</v>
      </c>
      <c r="E17" s="109"/>
      <c r="F17" s="109"/>
      <c r="G17" s="109"/>
      <c r="H17" s="30"/>
      <c r="I17" s="57"/>
      <c r="J17" s="17"/>
    </row>
    <row r="18" spans="3:10" ht="9" customHeight="1" x14ac:dyDescent="0.3">
      <c r="C18" s="17"/>
      <c r="D18" s="52"/>
      <c r="E18" s="30"/>
      <c r="F18" s="30"/>
      <c r="G18" s="30"/>
      <c r="H18" s="30"/>
      <c r="I18" s="31"/>
      <c r="J18" s="17"/>
    </row>
    <row r="19" spans="3:10" ht="144" customHeight="1" x14ac:dyDescent="0.25">
      <c r="C19" s="17"/>
      <c r="D19" s="108" t="s">
        <v>81</v>
      </c>
      <c r="E19" s="109"/>
      <c r="F19" s="109"/>
      <c r="G19" s="109"/>
      <c r="H19" s="30"/>
      <c r="I19" s="57"/>
      <c r="J19" s="17"/>
    </row>
    <row r="20" spans="3:10" ht="9" customHeight="1" x14ac:dyDescent="0.3">
      <c r="C20" s="17"/>
      <c r="D20" s="52"/>
      <c r="E20" s="30"/>
      <c r="F20" s="30"/>
      <c r="G20" s="30"/>
      <c r="H20" s="30"/>
      <c r="I20" s="31"/>
      <c r="J20" s="17"/>
    </row>
    <row r="21" spans="3:10" ht="237.75" customHeight="1" x14ac:dyDescent="0.25">
      <c r="C21" s="17"/>
      <c r="D21" s="108" t="s">
        <v>82</v>
      </c>
      <c r="E21" s="109"/>
      <c r="F21" s="109"/>
      <c r="G21" s="109"/>
      <c r="H21" s="30"/>
      <c r="I21" s="57"/>
      <c r="J21" s="17"/>
    </row>
    <row r="22" spans="3:10" ht="9" customHeight="1" x14ac:dyDescent="0.3">
      <c r="C22" s="17"/>
      <c r="D22" s="52"/>
      <c r="E22" s="30"/>
      <c r="F22" s="30"/>
      <c r="G22" s="30"/>
      <c r="H22" s="30"/>
      <c r="I22" s="31"/>
      <c r="J22" s="17"/>
    </row>
    <row r="23" spans="3:10" ht="206.25" customHeight="1" x14ac:dyDescent="0.25">
      <c r="C23" s="17"/>
      <c r="D23" s="108" t="s">
        <v>83</v>
      </c>
      <c r="E23" s="109"/>
      <c r="F23" s="109"/>
      <c r="G23" s="109"/>
      <c r="H23" s="30"/>
      <c r="I23" s="57"/>
      <c r="J23" s="17"/>
    </row>
    <row r="24" spans="3:10" ht="20.25" x14ac:dyDescent="0.3">
      <c r="C24" s="17"/>
      <c r="D24" s="52"/>
      <c r="E24" s="30"/>
      <c r="F24" s="30"/>
      <c r="G24" s="30"/>
      <c r="H24" s="30"/>
      <c r="I24" s="31"/>
      <c r="J24" s="17"/>
    </row>
    <row r="25" spans="3:10" ht="30" customHeight="1" x14ac:dyDescent="0.25">
      <c r="C25" s="17"/>
      <c r="D25" s="110" t="str">
        <f>IF(OR(I17="Yes",I19="Yes",I21="Yes",I23="Yes"),"Social Housing Relief would apply. Applicant must submit 'Claiming Exemption or Relief' form for formal determination by the Council.","Social Housing Relief would not apply. Please amend the development schedule if any social housing floorspace has been included.")</f>
        <v>Social Housing Relief would not apply. Please amend the development schedule if any social housing floorspace has been included.</v>
      </c>
      <c r="E25" s="111"/>
      <c r="F25" s="111"/>
      <c r="G25" s="111"/>
      <c r="H25" s="111"/>
      <c r="I25" s="112"/>
      <c r="J25" s="17"/>
    </row>
    <row r="26" spans="3:10" ht="14.25" customHeight="1" thickBot="1" x14ac:dyDescent="0.35">
      <c r="C26" s="17"/>
      <c r="D26" s="58"/>
      <c r="E26" s="33"/>
      <c r="F26" s="33"/>
      <c r="G26" s="33"/>
      <c r="H26" s="33"/>
      <c r="I26" s="59"/>
      <c r="J26" s="17"/>
    </row>
    <row r="27" spans="3:10" ht="21.75" thickTop="1" thickBot="1" x14ac:dyDescent="0.35">
      <c r="C27" s="17"/>
      <c r="D27" s="52"/>
      <c r="E27" s="30"/>
      <c r="F27" s="30"/>
      <c r="G27" s="30"/>
      <c r="H27" s="30"/>
      <c r="I27" s="31"/>
      <c r="J27" s="17"/>
    </row>
    <row r="28" spans="3:10" ht="21" thickTop="1" x14ac:dyDescent="0.3">
      <c r="C28" s="17"/>
      <c r="D28" s="20" t="s">
        <v>71</v>
      </c>
      <c r="E28" s="21"/>
      <c r="F28" s="21"/>
      <c r="G28" s="21"/>
      <c r="H28" s="21"/>
      <c r="I28" s="22"/>
      <c r="J28" s="17"/>
    </row>
    <row r="29" spans="3:10" ht="20.25" x14ac:dyDescent="0.3">
      <c r="C29" s="17"/>
      <c r="D29" s="52"/>
      <c r="E29" s="30"/>
      <c r="F29" s="30"/>
      <c r="G29" s="30"/>
      <c r="H29" s="30"/>
      <c r="I29" s="31"/>
      <c r="J29" s="17"/>
    </row>
    <row r="30" spans="3:10" x14ac:dyDescent="0.25">
      <c r="C30" s="17"/>
      <c r="D30" s="29" t="s">
        <v>86</v>
      </c>
      <c r="E30" s="30"/>
      <c r="F30" s="30"/>
      <c r="G30" s="30"/>
      <c r="H30" s="30"/>
      <c r="I30" s="31"/>
      <c r="J30" s="17"/>
    </row>
    <row r="31" spans="3:10" ht="9" customHeight="1" x14ac:dyDescent="0.3">
      <c r="C31" s="17"/>
      <c r="D31" s="52"/>
      <c r="E31" s="30"/>
      <c r="F31" s="30"/>
      <c r="G31" s="30"/>
      <c r="H31" s="30"/>
      <c r="I31" s="31"/>
      <c r="J31" s="17"/>
    </row>
    <row r="32" spans="3:10" x14ac:dyDescent="0.25">
      <c r="C32" s="17"/>
      <c r="D32" s="113" t="s">
        <v>90</v>
      </c>
      <c r="E32" s="109"/>
      <c r="F32" s="109"/>
      <c r="G32" s="109"/>
      <c r="H32" s="30"/>
      <c r="I32" s="57"/>
      <c r="J32" s="17"/>
    </row>
    <row r="33" spans="3:10" ht="9" customHeight="1" x14ac:dyDescent="0.3">
      <c r="C33" s="17"/>
      <c r="D33" s="52"/>
      <c r="E33" s="30"/>
      <c r="F33" s="30"/>
      <c r="G33" s="30"/>
      <c r="H33" s="30"/>
      <c r="I33" s="31"/>
      <c r="J33" s="17"/>
    </row>
    <row r="34" spans="3:10" ht="28.5" customHeight="1" x14ac:dyDescent="0.25">
      <c r="C34" s="17"/>
      <c r="D34" s="113" t="s">
        <v>91</v>
      </c>
      <c r="E34" s="114"/>
      <c r="F34" s="114"/>
      <c r="G34" s="114"/>
      <c r="H34" s="30"/>
      <c r="I34" s="57"/>
      <c r="J34" s="17"/>
    </row>
    <row r="35" spans="3:10" ht="9" customHeight="1" x14ac:dyDescent="0.3">
      <c r="C35" s="17"/>
      <c r="D35" s="52"/>
      <c r="E35" s="30"/>
      <c r="F35" s="30"/>
      <c r="G35" s="30"/>
      <c r="H35" s="30"/>
      <c r="I35" s="31"/>
      <c r="J35" s="17"/>
    </row>
    <row r="36" spans="3:10" x14ac:dyDescent="0.25">
      <c r="C36" s="17"/>
      <c r="D36" s="113" t="s">
        <v>95</v>
      </c>
      <c r="E36" s="114"/>
      <c r="F36" s="114"/>
      <c r="G36" s="114"/>
      <c r="H36" s="30"/>
      <c r="I36" s="57"/>
      <c r="J36" s="17"/>
    </row>
    <row r="37" spans="3:10" ht="9" customHeight="1" x14ac:dyDescent="0.3">
      <c r="C37" s="17"/>
      <c r="D37" s="52"/>
      <c r="E37" s="30"/>
      <c r="F37" s="30"/>
      <c r="G37" s="30"/>
      <c r="H37" s="30"/>
      <c r="I37" s="31"/>
      <c r="J37" s="17"/>
    </row>
    <row r="38" spans="3:10" ht="30" customHeight="1" x14ac:dyDescent="0.25">
      <c r="C38" s="17"/>
      <c r="D38" s="113" t="s">
        <v>92</v>
      </c>
      <c r="E38" s="114"/>
      <c r="F38" s="114"/>
      <c r="G38" s="114"/>
      <c r="H38" s="30"/>
      <c r="I38" s="57"/>
      <c r="J38" s="17"/>
    </row>
    <row r="39" spans="3:10" ht="9" customHeight="1" x14ac:dyDescent="0.3">
      <c r="C39" s="17"/>
      <c r="D39" s="52"/>
      <c r="E39" s="30"/>
      <c r="F39" s="30"/>
      <c r="G39" s="30"/>
      <c r="H39" s="30"/>
      <c r="I39" s="31"/>
      <c r="J39" s="17"/>
    </row>
    <row r="40" spans="3:10" x14ac:dyDescent="0.25">
      <c r="C40" s="17"/>
      <c r="D40" s="113" t="s">
        <v>93</v>
      </c>
      <c r="E40" s="114"/>
      <c r="F40" s="114"/>
      <c r="G40" s="114"/>
      <c r="H40" s="30"/>
      <c r="I40" s="57"/>
      <c r="J40" s="17"/>
    </row>
    <row r="41" spans="3:10" ht="20.25" x14ac:dyDescent="0.3">
      <c r="C41" s="17"/>
      <c r="D41" s="52"/>
      <c r="E41" s="30"/>
      <c r="F41" s="30"/>
      <c r="G41" s="30"/>
      <c r="H41" s="30"/>
      <c r="I41" s="31"/>
      <c r="J41" s="17"/>
    </row>
    <row r="42" spans="3:10" ht="27.75" customHeight="1" x14ac:dyDescent="0.25">
      <c r="C42" s="17"/>
      <c r="D42" s="110" t="str">
        <f>IF(OR(I32="",I34="",I36="",I38="",I40=""),"Error. Please complete all questions.",IF(OR(I32="No",I34="No",I36="No",I40="Yes"),"Charitable exemption would not apply.",IF(I38="Yes","Charitable exemption may apply; however, further advice should be sought regarding apportioned liability.","Charitable exemption would apply. Applicant must submit 'Claiming Exemption or Relief' form for formal determination by the Council.")))</f>
        <v>Error. Please complete all questions.</v>
      </c>
      <c r="E42" s="111"/>
      <c r="F42" s="111"/>
      <c r="G42" s="111"/>
      <c r="H42" s="111"/>
      <c r="I42" s="112"/>
      <c r="J42" s="17"/>
    </row>
    <row r="43" spans="3:10" ht="21" thickBot="1" x14ac:dyDescent="0.35">
      <c r="C43" s="17"/>
      <c r="D43" s="58"/>
      <c r="E43" s="33"/>
      <c r="F43" s="33"/>
      <c r="G43" s="33"/>
      <c r="H43" s="33"/>
      <c r="I43" s="59"/>
      <c r="J43" s="17"/>
    </row>
    <row r="44" spans="3:10" ht="21.75" thickTop="1" thickBot="1" x14ac:dyDescent="0.35">
      <c r="C44" s="17"/>
      <c r="D44" s="52"/>
      <c r="E44" s="30"/>
      <c r="F44" s="30"/>
      <c r="G44" s="30"/>
      <c r="H44" s="30"/>
      <c r="I44" s="31"/>
      <c r="J44" s="17"/>
    </row>
    <row r="45" spans="3:10" ht="21" thickTop="1" x14ac:dyDescent="0.3">
      <c r="C45" s="17"/>
      <c r="D45" s="20" t="s">
        <v>84</v>
      </c>
      <c r="E45" s="21"/>
      <c r="F45" s="21"/>
      <c r="G45" s="21"/>
      <c r="H45" s="21"/>
      <c r="I45" s="22"/>
      <c r="J45" s="17"/>
    </row>
    <row r="46" spans="3:10" ht="20.25" x14ac:dyDescent="0.3">
      <c r="C46" s="17"/>
      <c r="D46" s="52"/>
      <c r="E46" s="30"/>
      <c r="F46" s="30"/>
      <c r="G46" s="30"/>
      <c r="H46" s="30"/>
      <c r="I46" s="31"/>
      <c r="J46" s="17"/>
    </row>
    <row r="47" spans="3:10" x14ac:dyDescent="0.25">
      <c r="C47" s="17"/>
      <c r="D47" s="29" t="s">
        <v>88</v>
      </c>
      <c r="E47" s="30"/>
      <c r="F47" s="30"/>
      <c r="G47" s="30"/>
      <c r="H47" s="30"/>
      <c r="I47" s="31"/>
      <c r="J47" s="17"/>
    </row>
    <row r="48" spans="3:10" ht="20.25" x14ac:dyDescent="0.3">
      <c r="C48" s="17"/>
      <c r="D48" s="52"/>
      <c r="E48" s="30"/>
      <c r="F48" s="30"/>
      <c r="G48" s="30"/>
      <c r="H48" s="30"/>
      <c r="I48" s="31"/>
      <c r="J48" s="17"/>
    </row>
    <row r="49" spans="3:10" ht="27.75" customHeight="1" x14ac:dyDescent="0.25">
      <c r="C49" s="17"/>
      <c r="D49" s="113" t="s">
        <v>89</v>
      </c>
      <c r="E49" s="109"/>
      <c r="F49" s="109"/>
      <c r="G49" s="109"/>
      <c r="H49" s="30"/>
      <c r="I49" s="57"/>
      <c r="J49" s="17"/>
    </row>
    <row r="50" spans="3:10" ht="27.75" customHeight="1" x14ac:dyDescent="0.25">
      <c r="C50" s="17"/>
      <c r="D50" s="81"/>
      <c r="E50" s="80"/>
      <c r="F50" s="80"/>
      <c r="G50" s="80"/>
      <c r="H50" s="30"/>
      <c r="I50" s="31"/>
      <c r="J50" s="17"/>
    </row>
    <row r="51" spans="3:10" ht="27.75" customHeight="1" x14ac:dyDescent="0.25">
      <c r="C51" s="17"/>
      <c r="D51" s="113" t="s">
        <v>111</v>
      </c>
      <c r="E51" s="109"/>
      <c r="F51" s="109"/>
      <c r="G51" s="109"/>
      <c r="H51" s="30"/>
      <c r="I51" s="57"/>
      <c r="J51" s="17"/>
    </row>
    <row r="52" spans="3:10" ht="20.25" x14ac:dyDescent="0.3">
      <c r="C52" s="17"/>
      <c r="D52" s="52"/>
      <c r="E52" s="30"/>
      <c r="F52" s="30"/>
      <c r="G52" s="30"/>
      <c r="H52" s="30"/>
      <c r="I52" s="31"/>
      <c r="J52" s="17"/>
    </row>
    <row r="53" spans="3:10" ht="27.75" customHeight="1" x14ac:dyDescent="0.25">
      <c r="C53" s="17"/>
      <c r="D53" s="110" t="str">
        <f>IF(OR(I49="",I51=""),"Error. Please complete all questions.",IF(AND(I49="Yes",I51="No"),"Self-build exemption would apply. Applicant must submit 'Claiming Exemption or Relief' form for formal determination by the Council.",IF(AND(I49="Yes",I51="Yes"),"Self-build exemption may apply to part of the development. Further advice should be sought from the Council.",IF(OR(AND(I49="Yes",I51="Yes"),AND(I49="No",I51="Yes"),AND(I49="No",I51="No")),"Self-build exemption would not apply.","0"))))</f>
        <v>Error. Please complete all questions.</v>
      </c>
      <c r="E53" s="111"/>
      <c r="F53" s="111"/>
      <c r="G53" s="111"/>
      <c r="H53" s="111"/>
      <c r="I53" s="112"/>
      <c r="J53" s="17"/>
    </row>
    <row r="54" spans="3:10" ht="21" thickBot="1" x14ac:dyDescent="0.35">
      <c r="C54" s="17"/>
      <c r="D54" s="58"/>
      <c r="E54" s="33"/>
      <c r="F54" s="33"/>
      <c r="G54" s="33"/>
      <c r="H54" s="33"/>
      <c r="I54" s="59"/>
      <c r="J54" s="17"/>
    </row>
    <row r="55" spans="3:10" ht="21.75" thickTop="1" thickBot="1" x14ac:dyDescent="0.35">
      <c r="C55" s="17"/>
      <c r="D55" s="60"/>
      <c r="E55" s="30"/>
      <c r="F55" s="30"/>
      <c r="G55" s="30"/>
      <c r="H55" s="30"/>
      <c r="I55" s="30"/>
      <c r="J55" s="17"/>
    </row>
    <row r="56" spans="3:10" ht="21" thickTop="1" x14ac:dyDescent="0.3">
      <c r="C56" s="17"/>
      <c r="D56" s="20" t="s">
        <v>85</v>
      </c>
      <c r="E56" s="21"/>
      <c r="F56" s="21"/>
      <c r="G56" s="21"/>
      <c r="H56" s="21"/>
      <c r="I56" s="22"/>
      <c r="J56" s="17"/>
    </row>
    <row r="57" spans="3:10" ht="20.25" x14ac:dyDescent="0.3">
      <c r="C57" s="17"/>
      <c r="D57" s="52"/>
      <c r="E57" s="30"/>
      <c r="F57" s="30"/>
      <c r="G57" s="30"/>
      <c r="H57" s="30"/>
      <c r="I57" s="31"/>
      <c r="J57" s="17"/>
    </row>
    <row r="58" spans="3:10" x14ac:dyDescent="0.25">
      <c r="C58" s="17"/>
      <c r="D58" s="29" t="s">
        <v>87</v>
      </c>
      <c r="E58" s="30"/>
      <c r="F58" s="30"/>
      <c r="G58" s="30"/>
      <c r="H58" s="30"/>
      <c r="I58" s="31"/>
      <c r="J58" s="17"/>
    </row>
    <row r="59" spans="3:10" ht="20.25" x14ac:dyDescent="0.3">
      <c r="C59" s="17"/>
      <c r="D59" s="52"/>
      <c r="E59" s="30"/>
      <c r="F59" s="30"/>
      <c r="G59" s="30"/>
      <c r="H59" s="30"/>
      <c r="I59" s="31"/>
      <c r="J59" s="17"/>
    </row>
    <row r="60" spans="3:10" ht="15" customHeight="1" x14ac:dyDescent="0.25">
      <c r="C60" s="17"/>
      <c r="D60" s="113" t="s">
        <v>101</v>
      </c>
      <c r="E60" s="114"/>
      <c r="F60" s="114"/>
      <c r="G60" s="114"/>
      <c r="H60" s="30"/>
      <c r="I60" s="57"/>
      <c r="J60" s="17"/>
    </row>
    <row r="61" spans="3:10" ht="9" customHeight="1" x14ac:dyDescent="0.3">
      <c r="C61" s="17"/>
      <c r="D61" s="52"/>
      <c r="E61" s="30"/>
      <c r="F61" s="30"/>
      <c r="G61" s="30"/>
      <c r="H61" s="30"/>
      <c r="I61" s="31"/>
      <c r="J61" s="17"/>
    </row>
    <row r="62" spans="3:10" ht="15" customHeight="1" x14ac:dyDescent="0.25">
      <c r="C62" s="17"/>
      <c r="D62" s="113" t="s">
        <v>94</v>
      </c>
      <c r="E62" s="109"/>
      <c r="F62" s="109"/>
      <c r="G62" s="109"/>
      <c r="H62" s="30"/>
      <c r="I62" s="57"/>
      <c r="J62" s="17"/>
    </row>
    <row r="63" spans="3:10" ht="9" customHeight="1" x14ac:dyDescent="0.3">
      <c r="C63" s="17"/>
      <c r="D63" s="52"/>
      <c r="E63" s="30"/>
      <c r="F63" s="30"/>
      <c r="G63" s="30"/>
      <c r="H63" s="30"/>
      <c r="I63" s="31"/>
      <c r="J63" s="17"/>
    </row>
    <row r="64" spans="3:10" x14ac:dyDescent="0.25">
      <c r="C64" s="17"/>
      <c r="D64" s="113" t="s">
        <v>96</v>
      </c>
      <c r="E64" s="114"/>
      <c r="F64" s="114"/>
      <c r="G64" s="114"/>
      <c r="H64" s="30"/>
      <c r="I64" s="57"/>
      <c r="J64" s="17"/>
    </row>
    <row r="65" spans="3:10" ht="9" customHeight="1" x14ac:dyDescent="0.3">
      <c r="C65" s="17"/>
      <c r="D65" s="52"/>
      <c r="E65" s="30"/>
      <c r="F65" s="30"/>
      <c r="G65" s="30"/>
      <c r="H65" s="30"/>
      <c r="I65" s="31"/>
      <c r="J65" s="17"/>
    </row>
    <row r="66" spans="3:10" ht="15" customHeight="1" x14ac:dyDescent="0.25">
      <c r="C66" s="17"/>
      <c r="D66" s="113" t="s">
        <v>102</v>
      </c>
      <c r="E66" s="114"/>
      <c r="F66" s="114"/>
      <c r="G66" s="114"/>
      <c r="H66" s="30"/>
      <c r="I66" s="57"/>
      <c r="J66" s="17"/>
    </row>
    <row r="67" spans="3:10" ht="9" customHeight="1" x14ac:dyDescent="0.3">
      <c r="C67" s="17"/>
      <c r="D67" s="52"/>
      <c r="E67" s="30"/>
      <c r="F67" s="30"/>
      <c r="G67" s="30"/>
      <c r="H67" s="30"/>
      <c r="I67" s="31"/>
      <c r="J67" s="17"/>
    </row>
    <row r="68" spans="3:10" ht="39.75" customHeight="1" x14ac:dyDescent="0.25">
      <c r="C68" s="17"/>
      <c r="D68" s="113" t="s">
        <v>97</v>
      </c>
      <c r="E68" s="114"/>
      <c r="F68" s="114"/>
      <c r="G68" s="114"/>
      <c r="H68" s="30"/>
      <c r="I68" s="57"/>
      <c r="J68" s="17"/>
    </row>
    <row r="69" spans="3:10" ht="9" customHeight="1" x14ac:dyDescent="0.3">
      <c r="C69" s="17"/>
      <c r="D69" s="52"/>
      <c r="E69" s="30"/>
      <c r="F69" s="30"/>
      <c r="G69" s="30"/>
      <c r="H69" s="30"/>
      <c r="I69" s="31"/>
      <c r="J69" s="17"/>
    </row>
    <row r="70" spans="3:10" ht="30.75" customHeight="1" x14ac:dyDescent="0.25">
      <c r="C70" s="17"/>
      <c r="D70" s="113" t="s">
        <v>98</v>
      </c>
      <c r="E70" s="114"/>
      <c r="F70" s="114"/>
      <c r="G70" s="114"/>
      <c r="H70" s="30"/>
      <c r="I70" s="57"/>
      <c r="J70" s="17"/>
    </row>
    <row r="71" spans="3:10" ht="9" customHeight="1" x14ac:dyDescent="0.3">
      <c r="C71" s="17"/>
      <c r="D71" s="52"/>
      <c r="E71" s="30"/>
      <c r="F71" s="30"/>
      <c r="G71" s="30"/>
      <c r="H71" s="30"/>
      <c r="I71" s="31"/>
      <c r="J71" s="17"/>
    </row>
    <row r="72" spans="3:10" ht="15" customHeight="1" x14ac:dyDescent="0.25">
      <c r="C72" s="17"/>
      <c r="D72" s="113" t="s">
        <v>100</v>
      </c>
      <c r="E72" s="114"/>
      <c r="F72" s="114"/>
      <c r="G72" s="114"/>
      <c r="H72" s="30"/>
      <c r="I72" s="57"/>
      <c r="J72" s="17"/>
    </row>
    <row r="73" spans="3:10" ht="15" customHeight="1" x14ac:dyDescent="0.3">
      <c r="C73" s="17"/>
      <c r="D73" s="52"/>
      <c r="E73" s="30"/>
      <c r="F73" s="30"/>
      <c r="G73" s="30"/>
      <c r="H73" s="30"/>
      <c r="I73" s="31"/>
      <c r="J73" s="17"/>
    </row>
    <row r="74" spans="3:10" ht="27.75" customHeight="1" x14ac:dyDescent="0.25">
      <c r="C74" s="17"/>
      <c r="D74" s="110" t="str">
        <f>IF(OR(I60="",I62="",I66="",I64="",I68="",I70="",I72=""),"Error. Please complete all questions.",IF(OR(I60="No",I62="No",I72="Yes",AND(I64="No",I66="No")),"Residential annex or residential extension exemption would not apply.",IF(AND(I64="Yes",I66="No",I60="Yes",I62="Yes"),"Residential extension exemption would apply.  Applicant must submit 'Claiming Exemption or Relief' form for formal determination by the Council.",IF(AND(I66="Yes",I68="Yes",I70="No",I60="Yes",I62="Yes"),"Residential annex exemption would apply. Applicant must submit 'Claiming Exemption or Relief' form for formal determination by the Council.",IF(AND(I66="Yes",OR(I68="No",I70="Yes")),"Residential annex exemption would not apply.",0)))))</f>
        <v>Error. Please complete all questions.</v>
      </c>
      <c r="E74" s="111"/>
      <c r="F74" s="111"/>
      <c r="G74" s="111"/>
      <c r="H74" s="111"/>
      <c r="I74" s="112"/>
      <c r="J74" s="17"/>
    </row>
    <row r="75" spans="3:10" ht="15" customHeight="1" thickBot="1" x14ac:dyDescent="0.35">
      <c r="C75" s="17"/>
      <c r="D75" s="58"/>
      <c r="E75" s="33"/>
      <c r="F75" s="33"/>
      <c r="G75" s="33"/>
      <c r="H75" s="33"/>
      <c r="I75" s="59"/>
      <c r="J75" s="17"/>
    </row>
    <row r="76" spans="3:10" ht="78" customHeight="1" thickTop="1" x14ac:dyDescent="0.25">
      <c r="C76" s="17"/>
      <c r="D76" s="88" t="s">
        <v>105</v>
      </c>
      <c r="E76" s="88"/>
      <c r="F76" s="88"/>
      <c r="G76" s="88"/>
      <c r="H76" s="88"/>
      <c r="I76" s="88"/>
      <c r="J76" s="17"/>
    </row>
    <row r="77" spans="3:10" ht="15.75" customHeight="1" x14ac:dyDescent="0.25">
      <c r="C77" s="17"/>
      <c r="D77" s="41"/>
      <c r="E77" s="36"/>
      <c r="F77" s="36"/>
      <c r="G77" s="36"/>
      <c r="H77" s="36"/>
      <c r="I77" s="36"/>
      <c r="J77" s="17"/>
    </row>
  </sheetData>
  <sheetProtection password="ED6F" sheet="1" objects="1" scenarios="1" selectLockedCells="1"/>
  <mergeCells count="28">
    <mergeCell ref="D1:F1"/>
    <mergeCell ref="G1:I1"/>
    <mergeCell ref="D62:G62"/>
    <mergeCell ref="D60:G60"/>
    <mergeCell ref="D64:G64"/>
    <mergeCell ref="D53:I53"/>
    <mergeCell ref="D49:G49"/>
    <mergeCell ref="D36:G36"/>
    <mergeCell ref="D38:G38"/>
    <mergeCell ref="D40:G40"/>
    <mergeCell ref="D42:I42"/>
    <mergeCell ref="D2:G9"/>
    <mergeCell ref="D76:I76"/>
    <mergeCell ref="D10:I10"/>
    <mergeCell ref="D11:I11"/>
    <mergeCell ref="D17:G17"/>
    <mergeCell ref="D19:G19"/>
    <mergeCell ref="D21:G21"/>
    <mergeCell ref="D23:G23"/>
    <mergeCell ref="D25:I25"/>
    <mergeCell ref="D32:G32"/>
    <mergeCell ref="D34:G34"/>
    <mergeCell ref="D68:G68"/>
    <mergeCell ref="D74:I74"/>
    <mergeCell ref="D66:G66"/>
    <mergeCell ref="D70:G70"/>
    <mergeCell ref="D72:G72"/>
    <mergeCell ref="D51:G51"/>
  </mergeCells>
  <conditionalFormatting sqref="I19">
    <cfRule type="containsBlanks" dxfId="27" priority="49">
      <formula>LEN(TRIM(I19))=0</formula>
    </cfRule>
  </conditionalFormatting>
  <conditionalFormatting sqref="D25:I25">
    <cfRule type="containsText" dxfId="26" priority="43" operator="containsText" text="Social Housing Relief would not apply. Please amend the development schedule if any social housing floorspace has been included.">
      <formula>NOT(ISERROR(SEARCH("Social Housing Relief would not apply. Please amend the development schedule if any social housing floorspace has been included.",D25)))</formula>
    </cfRule>
    <cfRule type="containsText" dxfId="25" priority="44" operator="containsText" text="Social Housing Relief would apply. Applicant must submit 'Claiming Exemption or Relief' form for formal determination by the Council.">
      <formula>NOT(ISERROR(SEARCH("Social Housing Relief would apply. Applicant must submit 'Claiming Exemption or Relief' form for formal determination by the Council.",D25)))</formula>
    </cfRule>
  </conditionalFormatting>
  <conditionalFormatting sqref="I32">
    <cfRule type="containsBlanks" dxfId="24" priority="42">
      <formula>LEN(TRIM(I32))=0</formula>
    </cfRule>
  </conditionalFormatting>
  <conditionalFormatting sqref="I34">
    <cfRule type="containsBlanks" dxfId="23" priority="41">
      <formula>LEN(TRIM(I34))=0</formula>
    </cfRule>
  </conditionalFormatting>
  <conditionalFormatting sqref="I40">
    <cfRule type="containsBlanks" dxfId="22" priority="38">
      <formula>LEN(TRIM(I40))=0</formula>
    </cfRule>
  </conditionalFormatting>
  <conditionalFormatting sqref="I36">
    <cfRule type="containsBlanks" dxfId="21" priority="40">
      <formula>LEN(TRIM(I36))=0</formula>
    </cfRule>
  </conditionalFormatting>
  <conditionalFormatting sqref="I38">
    <cfRule type="containsBlanks" dxfId="20" priority="39">
      <formula>LEN(TRIM(I38))=0</formula>
    </cfRule>
  </conditionalFormatting>
  <conditionalFormatting sqref="D42:I42">
    <cfRule type="containsText" dxfId="19" priority="34" operator="containsText" text="Charitable exemption would apply. Applicant must submit 'Claiming Exemption or Relief' form for formal determination by the Council.">
      <formula>NOT(ISERROR(SEARCH("Charitable exemption would apply. Applicant must submit 'Claiming Exemption or Relief' form for formal determination by the Council.",D42)))</formula>
    </cfRule>
    <cfRule type="containsText" dxfId="18" priority="36" operator="containsText" text="Charitable exemption would not apply.">
      <formula>NOT(ISERROR(SEARCH("Charitable exemption would not apply.",D42)))</formula>
    </cfRule>
    <cfRule type="containsText" dxfId="17" priority="37" operator="containsText" text="Charitable exemption may apply; however, further advice should be sought regarding apportioned liability.">
      <formula>NOT(ISERROR(SEARCH("Charitable exemption may apply; however, further advice should be sought regarding apportioned liability.",D42)))</formula>
    </cfRule>
  </conditionalFormatting>
  <conditionalFormatting sqref="I49 I51">
    <cfRule type="containsBlanks" dxfId="16" priority="33">
      <formula>LEN(TRIM(I49))=0</formula>
    </cfRule>
  </conditionalFormatting>
  <conditionalFormatting sqref="D53:I53">
    <cfRule type="containsText" dxfId="15" priority="23" operator="containsText" text="Self-build exemption would apply. Applicant must submit 'Claiming Exemption or Relief' form for formal determination by the Council.">
      <formula>NOT(ISERROR(SEARCH("Self-build exemption would apply. Applicant must submit 'Claiming Exemption or Relief' form for formal determination by the Council.",D53)))</formula>
    </cfRule>
    <cfRule type="containsText" dxfId="14" priority="24" operator="containsText" text="Self-build exemption would not apply.">
      <formula>NOT(ISERROR(SEARCH("Self-build exemption would not apply.",D53)))</formula>
    </cfRule>
    <cfRule type="containsText" dxfId="13" priority="1" operator="containsText" text="Self-build exemption may apply to part of the development. Further advice should be sought from the Council.">
      <formula>NOT(ISERROR(SEARCH("Self-build exemption may apply to part of the development. Further advice should be sought from the Council.",D53)))</formula>
    </cfRule>
  </conditionalFormatting>
  <conditionalFormatting sqref="I60">
    <cfRule type="containsBlanks" dxfId="12" priority="22">
      <formula>LEN(TRIM(I60))=0</formula>
    </cfRule>
  </conditionalFormatting>
  <conditionalFormatting sqref="I62">
    <cfRule type="containsBlanks" dxfId="11" priority="21">
      <formula>LEN(TRIM(I62))=0</formula>
    </cfRule>
  </conditionalFormatting>
  <conditionalFormatting sqref="I72">
    <cfRule type="containsBlanks" dxfId="10" priority="12">
      <formula>LEN(TRIM(I72))=0</formula>
    </cfRule>
  </conditionalFormatting>
  <conditionalFormatting sqref="D74:I74">
    <cfRule type="containsText" dxfId="9" priority="8" operator="containsText" text="Residential annex exemption would apply. Applicant must submit 'Claiming Exemption or Relief' form for formal determination by the Council.">
      <formula>NOT(ISERROR(SEARCH("Residential annex exemption would apply. Applicant must submit 'Claiming Exemption or Relief' form for formal determination by the Council.",D74)))</formula>
    </cfRule>
    <cfRule type="containsText" dxfId="8" priority="9" operator="containsText" text="Residential extension exemption would apply.  Applicant must submit 'Claiming Exemption or Relief' form for formal determination by the Council.">
      <formula>NOT(ISERROR(SEARCH("Residential extension exemption would apply.  Applicant must submit 'Claiming Exemption or Relief' form for formal determination by the Council.",D74)))</formula>
    </cfRule>
    <cfRule type="containsText" dxfId="7" priority="10" operator="containsText" text="Residential annex or residential extension exemption would not apply.">
      <formula>NOT(ISERROR(SEARCH("Residential annex or residential extension exemption would not apply.",D74)))</formula>
    </cfRule>
    <cfRule type="containsText" dxfId="6" priority="11" operator="containsText" text="Residential annex exemption would not apply.">
      <formula>NOT(ISERROR(SEARCH("Residential annex exemption would not apply.",D74)))</formula>
    </cfRule>
  </conditionalFormatting>
  <conditionalFormatting sqref="I66 I68 I70">
    <cfRule type="expression" dxfId="5" priority="7">
      <formula>$I$64="Yes"</formula>
    </cfRule>
  </conditionalFormatting>
  <conditionalFormatting sqref="I64">
    <cfRule type="expression" dxfId="4" priority="6">
      <formula>$I$66="Yes"</formula>
    </cfRule>
  </conditionalFormatting>
  <conditionalFormatting sqref="I64 I66 I68 I70">
    <cfRule type="containsBlanks" dxfId="3" priority="5">
      <formula>LEN(TRIM(I64))=0</formula>
    </cfRule>
  </conditionalFormatting>
  <conditionalFormatting sqref="I21">
    <cfRule type="containsBlanks" dxfId="2" priority="4">
      <formula>LEN(TRIM(I21))=0</formula>
    </cfRule>
  </conditionalFormatting>
  <conditionalFormatting sqref="I23">
    <cfRule type="containsBlanks" dxfId="1" priority="3">
      <formula>LEN(TRIM(I23))=0</formula>
    </cfRule>
  </conditionalFormatting>
  <conditionalFormatting sqref="I17">
    <cfRule type="containsBlanks" dxfId="0" priority="2">
      <formula>LEN(TRIM(I17))=0</formula>
    </cfRule>
  </conditionalFormatting>
  <dataValidations count="2">
    <dataValidation type="list" showErrorMessage="1" error="Please enter a Yes or No answer" sqref="I17 I19 I21 I23 I32 I34 I36 I38 I40 I72 I60 I62 I66 I70 I68 I64 I49 I51">
      <formula1>Options</formula1>
    </dataValidation>
    <dataValidation showErrorMessage="1" error="Please enter a Yes or No answer" sqref="I50"/>
  </dataValidations>
  <hyperlinks>
    <hyperlink ref="G1:I1" location="'Liability Calculator'!A1" display="Go to Liability Calculator"/>
    <hyperlink ref="D1:F1" location="Introduction!A1" display="Back to Introduction"/>
  </hyperlinks>
  <pageMargins left="0.7" right="0.7" top="0.75" bottom="0.75" header="0.3" footer="0.3"/>
  <pageSetup paperSize="9" scale="47"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E31"/>
  <sheetViews>
    <sheetView zoomScale="55" zoomScaleNormal="55" zoomScalePageLayoutView="130" workbookViewId="0">
      <selection activeCell="D1" sqref="D1:I1"/>
    </sheetView>
  </sheetViews>
  <sheetFormatPr defaultRowHeight="15" x14ac:dyDescent="0.25"/>
  <cols>
    <col min="1" max="1" width="15.7109375" customWidth="1"/>
    <col min="2" max="2" width="27.42578125" customWidth="1"/>
    <col min="3" max="3" width="52.7109375" customWidth="1"/>
    <col min="4" max="4" width="2.28515625" customWidth="1"/>
    <col min="5" max="5" width="15.7109375" customWidth="1"/>
  </cols>
  <sheetData>
    <row r="2" spans="2:5" x14ac:dyDescent="0.25">
      <c r="B2" s="1" t="s">
        <v>22</v>
      </c>
      <c r="C2" s="1"/>
      <c r="E2" s="1" t="s">
        <v>7</v>
      </c>
    </row>
    <row r="3" spans="2:5" x14ac:dyDescent="0.25">
      <c r="B3" s="115" t="s">
        <v>51</v>
      </c>
      <c r="C3" s="115"/>
      <c r="E3" s="2">
        <v>0</v>
      </c>
    </row>
    <row r="4" spans="2:5" x14ac:dyDescent="0.25">
      <c r="B4" s="39" t="s">
        <v>52</v>
      </c>
      <c r="C4" s="39"/>
      <c r="E4" s="2">
        <v>140</v>
      </c>
    </row>
    <row r="5" spans="2:5" x14ac:dyDescent="0.25">
      <c r="B5" s="39" t="s">
        <v>53</v>
      </c>
      <c r="C5" s="39"/>
      <c r="E5" s="2">
        <v>80</v>
      </c>
    </row>
    <row r="6" spans="2:5" x14ac:dyDescent="0.25">
      <c r="B6" s="39" t="s">
        <v>54</v>
      </c>
      <c r="C6" s="39"/>
      <c r="E6" s="2">
        <v>180</v>
      </c>
    </row>
    <row r="7" spans="2:5" x14ac:dyDescent="0.25">
      <c r="B7" s="39" t="s">
        <v>55</v>
      </c>
      <c r="C7" s="39"/>
      <c r="E7" s="2">
        <v>200</v>
      </c>
    </row>
    <row r="8" spans="2:5" x14ac:dyDescent="0.25">
      <c r="B8" s="116" t="s">
        <v>1</v>
      </c>
      <c r="C8" t="s">
        <v>44</v>
      </c>
      <c r="E8" s="2">
        <v>120</v>
      </c>
    </row>
    <row r="9" spans="2:5" x14ac:dyDescent="0.25">
      <c r="B9" s="116"/>
      <c r="C9" t="s">
        <v>23</v>
      </c>
      <c r="E9" s="2">
        <v>0</v>
      </c>
    </row>
    <row r="10" spans="2:5" x14ac:dyDescent="0.25">
      <c r="B10" s="4" t="s">
        <v>28</v>
      </c>
      <c r="E10" s="2">
        <v>0</v>
      </c>
    </row>
    <row r="11" spans="2:5" x14ac:dyDescent="0.25">
      <c r="B11" s="4" t="s">
        <v>24</v>
      </c>
      <c r="E11" s="2">
        <v>0</v>
      </c>
    </row>
    <row r="12" spans="2:5" x14ac:dyDescent="0.25">
      <c r="B12" s="4" t="s">
        <v>29</v>
      </c>
      <c r="E12" s="2">
        <v>0</v>
      </c>
    </row>
    <row r="13" spans="2:5" x14ac:dyDescent="0.25">
      <c r="B13" s="6" t="s">
        <v>27</v>
      </c>
      <c r="E13" s="2">
        <v>0</v>
      </c>
    </row>
    <row r="14" spans="2:5" x14ac:dyDescent="0.25">
      <c r="B14" s="6" t="s">
        <v>30</v>
      </c>
      <c r="E14" s="2">
        <v>0</v>
      </c>
    </row>
    <row r="15" spans="2:5" x14ac:dyDescent="0.25">
      <c r="B15" s="6" t="s">
        <v>6</v>
      </c>
      <c r="E15" s="2">
        <v>0</v>
      </c>
    </row>
    <row r="16" spans="2:5" x14ac:dyDescent="0.25">
      <c r="B16" t="s">
        <v>13</v>
      </c>
      <c r="E16" s="2">
        <v>0</v>
      </c>
    </row>
    <row r="19" spans="2:5" x14ac:dyDescent="0.25">
      <c r="B19" t="s">
        <v>20</v>
      </c>
      <c r="E19" s="3">
        <v>100</v>
      </c>
    </row>
    <row r="26" spans="2:5" x14ac:dyDescent="0.25">
      <c r="B26" s="1" t="s">
        <v>45</v>
      </c>
      <c r="C26" s="1" t="s">
        <v>73</v>
      </c>
    </row>
    <row r="27" spans="2:5" x14ac:dyDescent="0.25">
      <c r="B27" t="s">
        <v>46</v>
      </c>
      <c r="C27" t="s">
        <v>74</v>
      </c>
    </row>
    <row r="28" spans="2:5" x14ac:dyDescent="0.25">
      <c r="B28" t="s">
        <v>47</v>
      </c>
      <c r="C28" t="s">
        <v>75</v>
      </c>
    </row>
    <row r="29" spans="2:5" x14ac:dyDescent="0.25">
      <c r="B29" t="s">
        <v>48</v>
      </c>
    </row>
    <row r="30" spans="2:5" x14ac:dyDescent="0.25">
      <c r="B30" t="s">
        <v>49</v>
      </c>
    </row>
    <row r="31" spans="2:5" x14ac:dyDescent="0.25">
      <c r="B31" t="s">
        <v>50</v>
      </c>
    </row>
  </sheetData>
  <sheetProtection selectLockedCells="1" selectUnlockedCells="1"/>
  <mergeCells count="2">
    <mergeCell ref="B3:C3"/>
    <mergeCell ref="B8:B9"/>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2"/>
  <sheetViews>
    <sheetView topLeftCell="B1" zoomScale="70" zoomScaleNormal="70" workbookViewId="0">
      <selection activeCell="B34" sqref="B34"/>
    </sheetView>
  </sheetViews>
  <sheetFormatPr defaultRowHeight="15" x14ac:dyDescent="0.25"/>
  <cols>
    <col min="1" max="1" width="47.28515625" style="8" bestFit="1" customWidth="1"/>
    <col min="2" max="2" width="48.28515625" style="8" bestFit="1" customWidth="1"/>
    <col min="3" max="3" width="9.140625" style="8"/>
    <col min="4" max="4" width="32.28515625" style="8" customWidth="1"/>
    <col min="5" max="5" width="14.85546875" style="8" customWidth="1"/>
    <col min="6" max="6" width="9.140625" style="8"/>
    <col min="7" max="7" width="31.85546875" style="8" customWidth="1"/>
    <col min="8" max="8" width="13.28515625" style="8" customWidth="1"/>
    <col min="9" max="9" width="9.140625" style="8"/>
    <col min="10" max="10" width="31.85546875" style="8" customWidth="1"/>
    <col min="11" max="11" width="13.28515625" style="8" customWidth="1"/>
    <col min="12" max="16384" width="9.140625" style="8"/>
  </cols>
  <sheetData>
    <row r="1" spans="1:5" x14ac:dyDescent="0.25">
      <c r="A1" s="7" t="s">
        <v>21</v>
      </c>
      <c r="B1" s="5">
        <v>100</v>
      </c>
    </row>
    <row r="3" spans="1:5" ht="21" x14ac:dyDescent="0.35">
      <c r="A3" s="9" t="s">
        <v>16</v>
      </c>
    </row>
    <row r="4" spans="1:5" ht="21" x14ac:dyDescent="0.35">
      <c r="A4" s="9"/>
    </row>
    <row r="5" spans="1:5" ht="18" customHeight="1" x14ac:dyDescent="0.35">
      <c r="A5" s="9" t="s">
        <v>65</v>
      </c>
      <c r="B5" s="8">
        <f>'Liability Calculator'!I54</f>
        <v>0</v>
      </c>
    </row>
    <row r="6" spans="1:5" ht="18" customHeight="1" x14ac:dyDescent="0.35">
      <c r="A6" s="9" t="s">
        <v>64</v>
      </c>
      <c r="B6" s="8">
        <f>'Liability Calculator'!I22</f>
        <v>0</v>
      </c>
    </row>
    <row r="7" spans="1:5" ht="18" customHeight="1" x14ac:dyDescent="0.35">
      <c r="A7" s="9"/>
    </row>
    <row r="8" spans="1:5" x14ac:dyDescent="0.25">
      <c r="A8" s="8" t="s">
        <v>66</v>
      </c>
    </row>
    <row r="9" spans="1:5" x14ac:dyDescent="0.25">
      <c r="A9" s="8" t="s">
        <v>56</v>
      </c>
      <c r="B9" s="64">
        <f>IF('Liability Calculator'!E17="Charge Zone 1",'Charging Schedule'!E3,IF('Liability Calculator'!E17="Charge Zone 2",'Charging Schedule'!E4,IF('Liability Calculator'!E17="Charge Zone 3",'Charging Schedule'!E5,IF('Liability Calculator'!E17="Charge Zone 4",'Charging Schedule'!E6,IF('Liability Calculator'!E17="Charge Zone 5",'Charging Schedule'!E7,IF(AND('Liability Calculator'!H32&lt;=0,'Liability Calculator'!E17=""),0,"Error. Please select a residential charging zone."))))))</f>
        <v>140</v>
      </c>
    </row>
    <row r="10" spans="1:5" x14ac:dyDescent="0.25">
      <c r="A10" s="8" t="s">
        <v>59</v>
      </c>
      <c r="B10" s="40">
        <f>'Liability Calculator'!H32</f>
        <v>0</v>
      </c>
    </row>
    <row r="11" spans="1:5" x14ac:dyDescent="0.25">
      <c r="A11" s="8" t="s">
        <v>60</v>
      </c>
      <c r="B11" s="40">
        <f>'Liability Calculator'!I32</f>
        <v>0</v>
      </c>
    </row>
    <row r="12" spans="1:5" x14ac:dyDescent="0.25">
      <c r="A12" s="8" t="s">
        <v>2</v>
      </c>
      <c r="B12" s="40">
        <f>IF($B$5=0,0,B10-B11-((B10*$B$6)/$B$5))</f>
        <v>0</v>
      </c>
    </row>
    <row r="13" spans="1:5" x14ac:dyDescent="0.25">
      <c r="A13" s="7" t="s">
        <v>3</v>
      </c>
      <c r="B13" s="11">
        <f>IF(((B12*B9*B1)/'Charging Schedule'!E19)&lt;0,0,(B12*B9*B1)/'Charging Schedule'!E19)</f>
        <v>0</v>
      </c>
    </row>
    <row r="15" spans="1:5" x14ac:dyDescent="0.25">
      <c r="A15" s="4" t="s">
        <v>57</v>
      </c>
      <c r="D15" s="4" t="s">
        <v>23</v>
      </c>
    </row>
    <row r="16" spans="1:5" x14ac:dyDescent="0.25">
      <c r="A16" s="8" t="s">
        <v>59</v>
      </c>
      <c r="B16" s="40">
        <f>'Liability Calculator'!H37</f>
        <v>0</v>
      </c>
      <c r="D16" s="8" t="s">
        <v>59</v>
      </c>
      <c r="E16" s="40">
        <f>'Liability Calculator'!H38</f>
        <v>0</v>
      </c>
    </row>
    <row r="17" spans="1:11" x14ac:dyDescent="0.25">
      <c r="A17" s="8" t="s">
        <v>60</v>
      </c>
      <c r="B17" s="40">
        <f>'Liability Calculator'!I37</f>
        <v>0</v>
      </c>
      <c r="D17" s="8" t="s">
        <v>60</v>
      </c>
      <c r="E17" s="40">
        <f>'Liability Calculator'!I38</f>
        <v>0</v>
      </c>
    </row>
    <row r="18" spans="1:11" x14ac:dyDescent="0.25">
      <c r="A18" s="8" t="s">
        <v>2</v>
      </c>
      <c r="B18" s="40">
        <f>IF($B$5=0,0,B16-B17-((B16*$B$6)/$B$5))</f>
        <v>0</v>
      </c>
      <c r="D18" s="8" t="s">
        <v>2</v>
      </c>
      <c r="E18" s="40">
        <f>IF($B$5=0,0,E16-E17-((E16*$B$6)/$B$5))</f>
        <v>0</v>
      </c>
    </row>
    <row r="19" spans="1:11" x14ac:dyDescent="0.25">
      <c r="A19" s="7" t="s">
        <v>3</v>
      </c>
      <c r="B19" s="11">
        <f>IF(((B18*'Charging Schedule'!E8*B1)/'Charging Schedule'!E19)&lt;0,0,(B18*'Charging Schedule'!E8*B1)/'Charging Schedule'!E19)</f>
        <v>0</v>
      </c>
      <c r="D19" s="7" t="s">
        <v>3</v>
      </c>
      <c r="E19" s="11">
        <f>IF(((E18*'Charging Schedule'!E9*B1)/'Charging Schedule'!E19)&lt;0,0,(E18*'Charging Schedule'!E9*B1)/'Charging Schedule'!E19)</f>
        <v>0</v>
      </c>
    </row>
    <row r="21" spans="1:11" x14ac:dyDescent="0.25">
      <c r="A21" s="8" t="s">
        <v>26</v>
      </c>
      <c r="D21" s="8" t="s">
        <v>24</v>
      </c>
      <c r="G21" s="8" t="s">
        <v>25</v>
      </c>
    </row>
    <row r="22" spans="1:11" x14ac:dyDescent="0.25">
      <c r="A22" s="8" t="s">
        <v>59</v>
      </c>
      <c r="B22" s="40">
        <f>'Liability Calculator'!H41</f>
        <v>0</v>
      </c>
      <c r="D22" s="8" t="s">
        <v>59</v>
      </c>
      <c r="E22" s="40">
        <f>'Liability Calculator'!H42</f>
        <v>0</v>
      </c>
      <c r="G22" s="8" t="s">
        <v>59</v>
      </c>
      <c r="H22" s="40">
        <f>'Liability Calculator'!H43</f>
        <v>0</v>
      </c>
    </row>
    <row r="23" spans="1:11" x14ac:dyDescent="0.25">
      <c r="A23" s="8" t="s">
        <v>60</v>
      </c>
      <c r="B23" s="40">
        <f>'Liability Calculator'!I41</f>
        <v>0</v>
      </c>
      <c r="D23" s="8" t="s">
        <v>60</v>
      </c>
      <c r="E23" s="40">
        <f>'Liability Calculator'!I42</f>
        <v>0</v>
      </c>
      <c r="G23" s="8" t="s">
        <v>60</v>
      </c>
      <c r="H23" s="40">
        <f>'Liability Calculator'!I43</f>
        <v>0</v>
      </c>
    </row>
    <row r="24" spans="1:11" x14ac:dyDescent="0.25">
      <c r="A24" s="8" t="s">
        <v>2</v>
      </c>
      <c r="B24" s="40">
        <f>IF($B$5=0,0,B22-B23-((B22*$B$6)/$B$5))</f>
        <v>0</v>
      </c>
      <c r="D24" s="8" t="s">
        <v>2</v>
      </c>
      <c r="E24" s="40">
        <f>IF($B$5=0,0,E22-E23-((E22*$B$6)/$B$5))</f>
        <v>0</v>
      </c>
      <c r="G24" s="8" t="s">
        <v>2</v>
      </c>
      <c r="H24" s="40">
        <f>IF($B$5=0,0,H22-H23-((H22*$B$6)/$B$5))</f>
        <v>0</v>
      </c>
      <c r="K24" s="10"/>
    </row>
    <row r="25" spans="1:11" x14ac:dyDescent="0.25">
      <c r="A25" s="7" t="s">
        <v>3</v>
      </c>
      <c r="B25" s="11">
        <f>IF(((B24*'Charging Schedule'!E10*B1)/'Charging Schedule'!E19)&lt;0,0,(B24*'Charging Schedule'!E10*B1)/'Charging Schedule'!E19)</f>
        <v>0</v>
      </c>
      <c r="D25" s="7" t="s">
        <v>3</v>
      </c>
      <c r="E25" s="11">
        <f>IF(((E24*'Charging Schedule'!E11*B1)/'Charging Schedule'!E19)&lt;0,0,(E24*'Charging Schedule'!E11*B1)/'Charging Schedule'!E19)</f>
        <v>0</v>
      </c>
      <c r="G25" s="7" t="s">
        <v>3</v>
      </c>
      <c r="H25" s="11">
        <f>IF(((H24*'Charging Schedule'!E12*B1)/'Charging Schedule'!E19)&lt;0,0,(H24*'Charging Schedule'!E12*B1)/'Charging Schedule'!E19)</f>
        <v>0</v>
      </c>
      <c r="J25" s="7"/>
    </row>
    <row r="27" spans="1:11" x14ac:dyDescent="0.25">
      <c r="A27" s="8" t="s">
        <v>27</v>
      </c>
      <c r="D27" s="8" t="s">
        <v>11</v>
      </c>
      <c r="G27" s="8" t="s">
        <v>31</v>
      </c>
      <c r="J27" s="8" t="s">
        <v>13</v>
      </c>
    </row>
    <row r="28" spans="1:11" x14ac:dyDescent="0.25">
      <c r="A28" s="8" t="s">
        <v>59</v>
      </c>
      <c r="B28" s="40">
        <f>'Liability Calculator'!H46</f>
        <v>0</v>
      </c>
      <c r="D28" s="8" t="s">
        <v>59</v>
      </c>
      <c r="E28" s="40">
        <f>'Liability Calculator'!H47</f>
        <v>0</v>
      </c>
      <c r="G28" s="8" t="s">
        <v>59</v>
      </c>
      <c r="H28" s="40">
        <f>'Liability Calculator'!H48</f>
        <v>0</v>
      </c>
      <c r="J28" s="8" t="s">
        <v>59</v>
      </c>
      <c r="K28" s="8">
        <f>SUM('Liability Calculator'!H49:H52)</f>
        <v>0</v>
      </c>
    </row>
    <row r="29" spans="1:11" x14ac:dyDescent="0.25">
      <c r="A29" s="8" t="s">
        <v>60</v>
      </c>
      <c r="B29" s="40">
        <f>'Liability Calculator'!I46</f>
        <v>0</v>
      </c>
      <c r="D29" s="8" t="s">
        <v>60</v>
      </c>
      <c r="E29" s="40">
        <f>'Liability Calculator'!I47</f>
        <v>0</v>
      </c>
      <c r="G29" s="8" t="s">
        <v>60</v>
      </c>
      <c r="H29" s="40">
        <f>'Liability Calculator'!I48</f>
        <v>0</v>
      </c>
      <c r="J29" s="8" t="s">
        <v>60</v>
      </c>
      <c r="K29" s="8">
        <f>SUM('Liability Calculator'!I49:I52)</f>
        <v>0</v>
      </c>
    </row>
    <row r="30" spans="1:11" x14ac:dyDescent="0.25">
      <c r="A30" s="8" t="s">
        <v>2</v>
      </c>
      <c r="B30" s="40">
        <f>IF($B$5=0,0,B28-B29-((B28*$B$6)/$B$5))</f>
        <v>0</v>
      </c>
      <c r="D30" s="8" t="s">
        <v>2</v>
      </c>
      <c r="E30" s="40">
        <f>IF($B$5=0,0,E28-E29-((E28*$B$6)/$B$5))</f>
        <v>0</v>
      </c>
      <c r="G30" s="8" t="s">
        <v>2</v>
      </c>
      <c r="H30" s="40">
        <f>IF($B$5=0,0,H28-H29-((H28*$B$6)/$B$5))</f>
        <v>0</v>
      </c>
      <c r="J30" s="8" t="s">
        <v>2</v>
      </c>
      <c r="K30" s="40">
        <f>IF($B$5=0,0,K28-K29-((K28*$B$6)/$B$5))</f>
        <v>0</v>
      </c>
    </row>
    <row r="31" spans="1:11" x14ac:dyDescent="0.25">
      <c r="A31" s="7" t="s">
        <v>3</v>
      </c>
      <c r="B31" s="11">
        <f>IF(((B30*'Charging Schedule'!E14*B1)/'Charging Schedule'!E19)&lt;0,0,(B30*'Charging Schedule'!E14*B1)/'Charging Schedule'!E19)</f>
        <v>0</v>
      </c>
      <c r="D31" s="7" t="s">
        <v>3</v>
      </c>
      <c r="E31" s="11">
        <f>IF(((E30*'Charging Schedule'!E13*B1)/'Charging Schedule'!E19)&lt;0,0,(E30*'Charging Schedule'!E13*B1)/'Charging Schedule'!E19)</f>
        <v>0</v>
      </c>
      <c r="G31" s="7" t="s">
        <v>3</v>
      </c>
      <c r="H31" s="11">
        <f>IF(((H30*'Charging Schedule'!E15*B1)/'Charging Schedule'!E19)&lt;0,0,(H30*'Charging Schedule'!E15*B1)/'Charging Schedule'!E19)</f>
        <v>0</v>
      </c>
      <c r="J31" s="7" t="s">
        <v>3</v>
      </c>
      <c r="K31" s="11">
        <f>IF(((H24*'Charging Schedule'!E16*B1)/'Charging Schedule'!E19)&lt;0,0,(H24*'Charging Schedule'!E16*B1)/'Charging Schedule'!E19)</f>
        <v>0</v>
      </c>
    </row>
    <row r="33" spans="1:2" ht="21" x14ac:dyDescent="0.35">
      <c r="A33" s="12" t="s">
        <v>15</v>
      </c>
      <c r="B33" s="13">
        <f>IF(OR(AND('Liability Calculator'!H32=0,'Liability Calculator'!I54-SUM('Liability Calculator'!I52,'Liability Calculator'!I51,'Liability Calculator'!I50,'Liability Calculator'!I49,'Liability Calculator'!I48,'Liability Calculator'!I47,'Liability Calculator'!I46,'Liability Calculator'!I43,'Liability Calculator'!I42,'Liability Calculator'!I41,'Liability Calculator'!I38,'Liability Calculator'!I37)&lt;100),AND('Liability Calculator'!I54-SUM('Liability Calculator'!I37,'Liability Calculator'!I32,'Liability Calculator'!I38,'Liability Calculator'!I41,'Liability Calculator'!I42,'Liability Calculator'!I43,'Liability Calculator'!I46,'Liability Calculator'!I47,'Liability Calculator'!I48,'Liability Calculator'!I49,'Liability Calculator'!I50,'Liability Calculator'!I51,'Liability Calculator'!I52)&lt;100,'Liability Calculator'!I34="No")),0,SUM('Charging Calculations'!B13,'Charging Calculations'!B19,'Charging Calculations'!E19,'Charging Calculations'!B25,'Charging Calculations'!E25,'Charging Calculations'!B31,'Charging Calculations'!E31,'Charging Calculations'!H25,'Charging Calculations'!H31,'Charging Calculations'!K31))</f>
        <v>0</v>
      </c>
    </row>
    <row r="35" spans="1:2" ht="21" x14ac:dyDescent="0.35">
      <c r="A35" s="9" t="s">
        <v>17</v>
      </c>
    </row>
    <row r="36" spans="1:2" x14ac:dyDescent="0.25">
      <c r="A36" s="8" t="s">
        <v>18</v>
      </c>
    </row>
    <row r="37" spans="1:2" x14ac:dyDescent="0.25">
      <c r="A37" s="8" t="s">
        <v>67</v>
      </c>
      <c r="B37" s="40">
        <f>'Liability Calculator'!H30</f>
        <v>0</v>
      </c>
    </row>
    <row r="38" spans="1:2" x14ac:dyDescent="0.25">
      <c r="A38" s="8" t="s">
        <v>68</v>
      </c>
      <c r="B38" s="40">
        <f>'Liability Calculator'!I30</f>
        <v>0</v>
      </c>
    </row>
    <row r="39" spans="1:2" x14ac:dyDescent="0.25">
      <c r="A39" s="8" t="s">
        <v>2</v>
      </c>
      <c r="B39" s="40">
        <f>IF($B$5=0,0,B37-B38-((B37*$B$6)/$B$5))</f>
        <v>0</v>
      </c>
    </row>
    <row r="40" spans="1:2" ht="17.25" x14ac:dyDescent="0.3">
      <c r="A40" s="12" t="s">
        <v>19</v>
      </c>
      <c r="B40" s="11">
        <f>IF(((B39*B9*B1)/'Charging Schedule'!E19)&lt;0,0,(B39*B9*B1)/'Charging Schedule'!E19)</f>
        <v>0</v>
      </c>
    </row>
    <row r="42" spans="1:2" ht="21" x14ac:dyDescent="0.35">
      <c r="A42" s="9" t="s">
        <v>4</v>
      </c>
      <c r="B42" s="13">
        <f>B33-B40</f>
        <v>0</v>
      </c>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Liability Calculator</vt:lpstr>
      <vt:lpstr>Relief Self-Assessment</vt:lpstr>
      <vt:lpstr>Charging Schedule</vt:lpstr>
      <vt:lpstr>Charging Calculations</vt:lpstr>
      <vt:lpstr>Options</vt:lpstr>
      <vt:lpstr>'Liability Calculator'!Print_Area</vt:lpstr>
      <vt:lpstr>'Relief Self-Assessment'!Print_Area</vt:lpstr>
      <vt:lpstr>ResidentialZones</vt:lpstr>
    </vt:vector>
  </TitlesOfParts>
  <Company>Reigate &amp; Banstead 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Clements</dc:creator>
  <cp:lastModifiedBy>Billy Clements</cp:lastModifiedBy>
  <dcterms:created xsi:type="dcterms:W3CDTF">2011-12-07T11:11:25Z</dcterms:created>
  <dcterms:modified xsi:type="dcterms:W3CDTF">2016-02-15T11:55:49Z</dcterms:modified>
</cp:coreProperties>
</file>